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acosta\Desktop\Medición IndProcesos II sem 2018\4. Apoyo Regiones\"/>
    </mc:Choice>
  </mc:AlternateContent>
  <bookViews>
    <workbookView xWindow="0" yWindow="0" windowWidth="20490" windowHeight="7155" tabRatio="729" firstSheet="1" activeTab="1"/>
  </bookViews>
  <sheets>
    <sheet name="estruct ficha tecn indicadores" sheetId="4" r:id="rId1"/>
    <sheet name="estructura medicion indicadores" sheetId="12" r:id="rId2"/>
    <sheet name="soporte medición" sheetId="13" r:id="rId3"/>
    <sheet name="Anexo programación" sheetId="14" r:id="rId4"/>
    <sheet name="Anexo jornadas de oferta" sheetId="15" r:id="rId5"/>
    <sheet name="Anexo apoyo proyectos" sheetId="16" r:id="rId6"/>
    <sheet name="plan de trabajo 2018 " sheetId="18" r:id="rId7"/>
  </sheets>
  <externalReferences>
    <externalReference r:id="rId8"/>
    <externalReference r:id="rId9"/>
    <externalReference r:id="rId10"/>
  </externalReferences>
  <definedNames>
    <definedName name="_xlnm._FilterDatabase" localSheetId="5" hidden="1">'Anexo apoyo proyectos'!$B$2:$H$2</definedName>
    <definedName name="_xlnm.Print_Area" localSheetId="0">'estruct ficha tecn indicadores'!$A$1:$E$15</definedName>
    <definedName name="_xlnm.Print_Area" localSheetId="1">'estructura medicion indicadores'!$A$1:$I$58</definedName>
    <definedName name="Estados">[1]FONTUR!$E$308:$E$315</definedName>
    <definedName name="Gerencias">[1]FONTUR!$C$308:$C$310</definedName>
    <definedName name="Jornadas">[2]Datos!$B$2:$B$6</definedName>
    <definedName name="linea">[3]Proyectos!#REF!</definedName>
    <definedName name="list">[1]FONTUR!$D$308:$D$310</definedName>
  </definedNames>
  <calcPr calcId="152511"/>
</workbook>
</file>

<file path=xl/calcChain.xml><?xml version="1.0" encoding="utf-8"?>
<calcChain xmlns="http://schemas.openxmlformats.org/spreadsheetml/2006/main">
  <c r="I8" i="13" l="1"/>
  <c r="I7" i="13"/>
  <c r="D7" i="14" l="1"/>
  <c r="D14" i="14" l="1"/>
  <c r="F14" i="14" s="1"/>
  <c r="D13" i="14"/>
  <c r="F13" i="14" s="1"/>
  <c r="D12" i="14"/>
  <c r="F12" i="14" s="1"/>
  <c r="H11" i="14"/>
  <c r="D11" i="14"/>
  <c r="F11" i="14" s="1"/>
  <c r="F6" i="14"/>
  <c r="D6" i="14"/>
  <c r="D5" i="14"/>
  <c r="F5" i="14" s="1"/>
  <c r="D4" i="14"/>
  <c r="F4" i="14" s="1"/>
  <c r="D3" i="14"/>
  <c r="F3" i="14" s="1"/>
  <c r="F7" i="14" l="1"/>
  <c r="F15" i="14"/>
  <c r="H12" i="14" s="1"/>
  <c r="H14" i="14" l="1"/>
  <c r="H13" i="14"/>
  <c r="E8" i="12" l="1"/>
  <c r="K32" i="12" l="1"/>
  <c r="D32" i="12"/>
  <c r="E32" i="12" s="1"/>
  <c r="K31" i="12"/>
  <c r="D31" i="12"/>
  <c r="E31" i="12" s="1"/>
  <c r="K30" i="12"/>
  <c r="D30" i="12"/>
  <c r="E30" i="12" s="1"/>
  <c r="K29" i="12"/>
  <c r="D29" i="12"/>
  <c r="E29" i="12" s="1"/>
  <c r="K28" i="12"/>
  <c r="D28" i="12"/>
  <c r="E28" i="12" s="1"/>
  <c r="K27" i="12"/>
  <c r="D27" i="12"/>
  <c r="E27" i="12" s="1"/>
  <c r="K26" i="12"/>
  <c r="D26" i="12"/>
  <c r="E26" i="12" s="1"/>
  <c r="K25" i="12"/>
  <c r="D25" i="12"/>
  <c r="E25" i="12" s="1"/>
  <c r="K24" i="12"/>
  <c r="D24" i="12"/>
  <c r="E24" i="12" s="1"/>
  <c r="K23" i="12"/>
  <c r="D23" i="12"/>
  <c r="E23" i="12" s="1"/>
  <c r="K22" i="12"/>
  <c r="D22" i="12"/>
  <c r="E22" i="12" s="1"/>
  <c r="K21" i="12"/>
  <c r="D21" i="12"/>
  <c r="E21" i="12" s="1"/>
</calcChain>
</file>

<file path=xl/comments1.xml><?xml version="1.0" encoding="utf-8"?>
<comments xmlns="http://schemas.openxmlformats.org/spreadsheetml/2006/main">
  <authors>
    <author>Ramón Bustamante</author>
  </authors>
  <commentList>
    <comment ref="B5" authorId="0" shapeId="0">
      <text>
        <r>
          <rPr>
            <b/>
            <sz val="8"/>
            <color indexed="81"/>
            <rFont val="Tahoma"/>
            <family val="2"/>
          </rPr>
          <t>NOMBRE DEL INDICADOR: Nombre del atributo que representa una medición. Por ejemplo: Ordenaciones de gasto contratadas.</t>
        </r>
      </text>
    </comment>
    <comment ref="B6" authorId="0" shapeId="0">
      <text>
        <r>
          <rPr>
            <b/>
            <sz val="8"/>
            <color indexed="81"/>
            <rFont val="Tahoma"/>
            <family val="2"/>
          </rPr>
          <t xml:space="preserve">Es el proposito básico del interés de la medición. Por ejemplo: Se busca medir el grado de oportunidad en la celebracion de los contratos.
</t>
        </r>
      </text>
    </comment>
    <comment ref="B7" authorId="0" shapeId="0">
      <text>
        <r>
          <rPr>
            <b/>
            <sz val="8"/>
            <color indexed="81"/>
            <rFont val="Tahoma"/>
            <family val="2"/>
          </rPr>
          <t>FÓRMULA DE CÁLCULO: Expresión matemática mediante la cual se calcula el indicador. Por ejemplo: (# de contratos/ # total de ordenaciones de gasto) X 100</t>
        </r>
      </text>
    </comment>
    <comment ref="D7" authorId="0" shapeId="0">
      <text>
        <r>
          <rPr>
            <b/>
            <sz val="8"/>
            <color indexed="81"/>
            <rFont val="Tahoma"/>
            <family val="2"/>
          </rPr>
          <t>ESCALA: Forma en que se mide el indicador. Por ejemplo: Razón, porcentaje o unidad de medida</t>
        </r>
      </text>
    </comment>
    <comment ref="B8" authorId="0" shapeId="0">
      <text>
        <r>
          <rPr>
            <b/>
            <sz val="8"/>
            <color indexed="81"/>
            <rFont val="Tahoma"/>
            <family val="2"/>
          </rPr>
          <t>FUENTE: Registros de donde se extrae la información para calcular el indicador. Por ejemplo: Base de datos de contratos y de ordenaciones de gasto</t>
        </r>
      </text>
    </comment>
    <comment ref="D8" authorId="0" shapeId="0">
      <text>
        <r>
          <rPr>
            <b/>
            <sz val="8"/>
            <color indexed="81"/>
            <rFont val="Tahoma"/>
            <family val="2"/>
          </rPr>
          <t>TIPO: Clasificación del indicador en eficiencia, eficacia o efectividad. Por ejemplo: El indicador de Servicios Oportunos Prestados es un indicador de eficacia.</t>
        </r>
      </text>
    </comment>
    <comment ref="B9" authorId="0" shapeId="0">
      <text>
        <r>
          <rPr>
            <b/>
            <sz val="8"/>
            <color indexed="81"/>
            <rFont val="Tahoma"/>
            <family val="2"/>
          </rPr>
          <t>Periodicidad de recolección de la información para calcular el indicador</t>
        </r>
      </text>
    </comment>
    <comment ref="D9" authorId="0" shapeId="0">
      <text>
        <r>
          <rPr>
            <b/>
            <sz val="8"/>
            <color indexed="81"/>
            <rFont val="Tahoma"/>
            <family val="2"/>
          </rPr>
          <t>TENDENCIA: Describe hacia donde se dirige el indicador, puede ser creciente o decreciente. Por ejemplo: Al indicador de Servicios Oportunos Prestados se le define una tendencia creciente.</t>
        </r>
      </text>
    </comment>
    <comment ref="B10" authorId="0" shapeId="0">
      <text>
        <r>
          <rPr>
            <b/>
            <sz val="8"/>
            <color indexed="81"/>
            <rFont val="Tahoma"/>
            <family val="2"/>
          </rPr>
          <t>NIVEL DE REFERENCIA: Describe el estándar de comparación del indicador. Por ejemplo: Al indicador de Ordenaciones de gasto contratadas. se le podría definir un nivel de referencia del 70% teniendo como criterio la tendencia standar, y además para medir el indicador se debe tener en cuenta el tiempo para considerar una contratacion eficiente, podría definirse que el tiempo transcurrido para atender una solicitud no debe exceder de 3 días hábiles después de recibida la ordenacion de gasto.</t>
        </r>
      </text>
    </comment>
    <comment ref="D10" authorId="0" shapeId="0">
      <text>
        <r>
          <rPr>
            <b/>
            <sz val="8"/>
            <color indexed="81"/>
            <rFont val="Tahoma"/>
            <family val="2"/>
          </rPr>
          <t xml:space="preserve">CRITERIO: 
Estándar: Compara el resultado actual del indicador contra un valor previamente establecido como norma o estándar de referencia, de acuerdo con los métodos y mediciones del trabajo que hace la Entidad.   semaforo  &gt;70%
Tendencia histórica: Compara el resultado actual del indicador con resultados anteriores.
Normatividad legal: Compara el resultado actual del indicador con los requisitos legales aplicables. 
Mejores prácticas: Compara el indicador de la Entidad con el mismo indicador de otras Entidades, cuando esta información está disponible.
</t>
        </r>
      </text>
    </comment>
    <comment ref="B11" authorId="0" shapeId="0">
      <text>
        <r>
          <rPr>
            <b/>
            <sz val="8"/>
            <color indexed="81"/>
            <rFont val="Tahoma"/>
            <family val="2"/>
          </rPr>
          <t>NIVEL DE DESAGREGACIÓN: Muestra dónde va a ser utilizado el indicador. Por ejemplo: por dependencia, por evento etc.</t>
        </r>
      </text>
    </comment>
    <comment ref="D11" authorId="0" shapeId="0">
      <text>
        <r>
          <rPr>
            <b/>
            <sz val="8"/>
            <color indexed="81"/>
            <rFont val="Tahoma"/>
            <family val="2"/>
          </rPr>
          <t>MÉTODO DE GRAFICACIÓN: Representación gráfica de los resultados. Por ejemplo: Gráfico de Tendencia, para analizar el comportamiento del indicador en el tiempo o por categorías. Otros gráficos que se pueden utilizar son el Diagrama de Pastel, Diagrama de Dispersión, Diagrama de barras, etc.</t>
        </r>
      </text>
    </comment>
    <comment ref="B15" authorId="0" shapeId="0">
      <text>
        <r>
          <rPr>
            <b/>
            <sz val="8"/>
            <color indexed="81"/>
            <rFont val="Tahoma"/>
            <family val="2"/>
          </rPr>
          <t>OBSERVACIONES: Se refiere a las aclaraciones o aspectos a tener en cuenta al calcular del indicador. Por ejemplo: Para el cálculo del indicador se tienen en cuenta solamente los días hábiles.</t>
        </r>
      </text>
    </comment>
  </commentList>
</comments>
</file>

<file path=xl/comments2.xml><?xml version="1.0" encoding="utf-8"?>
<comments xmlns="http://schemas.openxmlformats.org/spreadsheetml/2006/main">
  <authors>
    <author>Owner</author>
  </authors>
  <commentList>
    <comment ref="G8" authorId="0" shapeId="0">
      <text>
        <r>
          <rPr>
            <b/>
            <sz val="9"/>
            <color indexed="81"/>
            <rFont val="Tahoma"/>
            <family val="2"/>
          </rPr>
          <t>corresponde al Nivel de referencia de la ficha tecnica del indicador</t>
        </r>
      </text>
    </comment>
    <comment ref="I8" authorId="0" shapeId="0">
      <text>
        <r>
          <rPr>
            <b/>
            <sz val="9"/>
            <color indexed="81"/>
            <rFont val="Tahoma"/>
            <family val="2"/>
          </rPr>
          <t>corresponde a la Períodicidad del Cálculo de la ficha tecnica del indicador</t>
        </r>
      </text>
    </comment>
  </commentList>
</comments>
</file>

<file path=xl/comments3.xml><?xml version="1.0" encoding="utf-8"?>
<comments xmlns="http://schemas.openxmlformats.org/spreadsheetml/2006/main">
  <authors>
    <author>Carlos Arturo Cadavid Ramirez</author>
  </authors>
  <commentList>
    <comment ref="C10" authorId="0" shapeId="0">
      <text>
        <r>
          <rPr>
            <b/>
            <sz val="9"/>
            <color indexed="81"/>
            <rFont val="Tahoma"/>
            <family val="2"/>
          </rPr>
          <t>Carlos Arturo Cadavid Ramirez:</t>
        </r>
        <r>
          <rPr>
            <sz val="9"/>
            <color indexed="81"/>
            <rFont val="Tahoma"/>
            <family val="2"/>
          </rPr>
          <t xml:space="preserve">
Plazo de radicación del proyecto al MinCIT hasta el 31 de agosto de 2018</t>
        </r>
      </text>
    </comment>
  </commentList>
</comments>
</file>

<file path=xl/sharedStrings.xml><?xml version="1.0" encoding="utf-8"?>
<sst xmlns="http://schemas.openxmlformats.org/spreadsheetml/2006/main" count="668" uniqueCount="400">
  <si>
    <t>Nombre del indicador</t>
  </si>
  <si>
    <t>Objetivo del indicador</t>
  </si>
  <si>
    <t xml:space="preserve">Escala:            </t>
  </si>
  <si>
    <t>Tipo de Indicador</t>
  </si>
  <si>
    <t>Tendencia</t>
  </si>
  <si>
    <t>Nivel de referencia:</t>
  </si>
  <si>
    <t>Criterio para establecer el nivel de referencia:</t>
  </si>
  <si>
    <t>RESPONSABILIDADES</t>
  </si>
  <si>
    <t>Observaciones:</t>
  </si>
  <si>
    <t>Proceso:</t>
  </si>
  <si>
    <t>Creciente</t>
  </si>
  <si>
    <t>ESTRUCTURA MEDICION DE INDICADORES</t>
  </si>
  <si>
    <t>Información del indicador</t>
  </si>
  <si>
    <t>Período reportado</t>
  </si>
  <si>
    <t>Nombre del indicador:</t>
  </si>
  <si>
    <t>Fórmula</t>
  </si>
  <si>
    <t>Meta</t>
  </si>
  <si>
    <t>Resultado del periodo reportado</t>
  </si>
  <si>
    <t>Periodicidad</t>
  </si>
  <si>
    <t xml:space="preserve"> El ideal de la medición es que sea</t>
  </si>
  <si>
    <t>mayor que la meta</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</si>
  <si>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</si>
  <si>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</si>
  <si>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</si>
  <si>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</si>
  <si>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</si>
  <si>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</si>
  <si>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</si>
  <si>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</si>
  <si>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</si>
  <si>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</si>
  <si>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</si>
  <si>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</si>
  <si>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</si>
  <si>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</si>
  <si>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</si>
  <si>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</si>
  <si>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</si>
  <si>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</si>
  <si>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</si>
  <si>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</si>
  <si>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</si>
  <si>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</si>
  <si>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</si>
  <si>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</si>
  <si>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</si>
  <si>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</si>
  <si>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</si>
  <si>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</si>
  <si>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Porcentaje</t>
  </si>
  <si>
    <t>Eficacia</t>
  </si>
  <si>
    <t>Se cumplió con la meta esperada para el periodo.</t>
  </si>
  <si>
    <t>Semestral</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</si>
  <si>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</si>
  <si>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</si>
  <si>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</si>
  <si>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</si>
  <si>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</si>
  <si>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</si>
  <si>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</si>
  <si>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FICHA TECNICA DE INDICADORES</t>
  </si>
  <si>
    <t xml:space="preserve">Tendencia Histórica </t>
  </si>
  <si>
    <t>Grafico de Tendencia</t>
  </si>
  <si>
    <t>Gerente de Planeación</t>
  </si>
  <si>
    <t xml:space="preserve">Proceso: </t>
  </si>
  <si>
    <t>Cumplimiento del plan de trabajo</t>
  </si>
  <si>
    <t xml:space="preserve">Medir porcentualmente el cumplimiento del plan de trabajo </t>
  </si>
  <si>
    <t>Gerente de Competitividad y Apoyo a las Regiones</t>
  </si>
  <si>
    <t>Acompañamiento a las Regiones</t>
  </si>
  <si>
    <t>Numero de actividades ejecutadas/número de actividades programadas*100</t>
  </si>
  <si>
    <t>Director de Competitividad y Apoyo a las Regiones</t>
  </si>
  <si>
    <t>Línea de Trabajo</t>
  </si>
  <si>
    <t>Acciones a Desarrollar</t>
  </si>
  <si>
    <t>Línea de Trabajo 1</t>
  </si>
  <si>
    <t>Línea de Trabajo 2</t>
  </si>
  <si>
    <t>Línea de Trabajo 3</t>
  </si>
  <si>
    <t xml:space="preserve">1) Seguimiento al  Plan de trabajo 
</t>
  </si>
  <si>
    <t>Responsable</t>
  </si>
  <si>
    <t>Actividades cumplidas</t>
  </si>
  <si>
    <t>Observaciones</t>
  </si>
  <si>
    <t>El plan de trabajo corresponde al periodo fiscal</t>
  </si>
  <si>
    <t>Periodicidad Semestral - marcar X</t>
  </si>
  <si>
    <r>
      <t xml:space="preserve">Objetivo del Proceso:  </t>
    </r>
    <r>
      <rPr>
        <sz val="12"/>
        <rFont val="Futura Std Book"/>
        <family val="2"/>
      </rPr>
      <t>Brindar el acompañamiento necesario a las regiones del pais, aportantes de la contribución pafafiscal y los diferentes proponentes que puedan presentar proyectos a Fontur.</t>
    </r>
  </si>
  <si>
    <t>Porcentaje de Cumplimiento (%)</t>
  </si>
  <si>
    <t xml:space="preserve">SEGUIMIENTO AL PLAN DE TRABAJO
</t>
  </si>
  <si>
    <t>Codigo: F-MAR-03</t>
  </si>
  <si>
    <t>Versión: 00</t>
  </si>
  <si>
    <t>Vigencia: 7 de diciembre de 2017</t>
  </si>
  <si>
    <t>I Semestre</t>
  </si>
  <si>
    <t>II Semestre</t>
  </si>
  <si>
    <t xml:space="preserve">Realizar la presentación de la oferta institucional de Fontur a la entidad que lo requiera </t>
  </si>
  <si>
    <t>Realizar asesoría y acompañamiento a los proponentes en la presentación de proyectos orientados en turismo; a partir de los lineamientos del Manual de destinación de recursos y presentación de proyectos para ser presentados ante el Ministerio de Comercio, Industria y Turismo, a través del Viceministerio de Turismo
Circular MinCIT del 10 de marzo de 2015, roles y procedimientos para el trámite de proyectos a ser apoyados con recursos que conforman el Fondo Nacional de Turismo de acuerdo con lo establecido en la Ley 1558 de 2012</t>
  </si>
  <si>
    <t>Actualización y consolidación de la Base de datos de Autoridades Territoriales de Turismo</t>
  </si>
  <si>
    <t xml:space="preserve">Desarrollo de competencias y habilidades para el buen desempeño de los roles a su cargo </t>
  </si>
  <si>
    <t>Presentación de Jornadas de sensibilización de la oferta institucional de Fontur</t>
  </si>
  <si>
    <t>X</t>
  </si>
  <si>
    <t>Jornadas Oferta Institucional Fontur</t>
  </si>
  <si>
    <t>Número</t>
  </si>
  <si>
    <t>Trimestre</t>
  </si>
  <si>
    <t>Total</t>
  </si>
  <si>
    <t>Personas</t>
  </si>
  <si>
    <t>Gestor de Competitividad (Regiones)</t>
  </si>
  <si>
    <t>Profesional MiCITio</t>
  </si>
  <si>
    <t>Gestor de Competitividad (Bogotá)</t>
  </si>
  <si>
    <t>Director de Competitividad y AR</t>
  </si>
  <si>
    <t>Asesoría y Acompañamiento</t>
  </si>
  <si>
    <t>Presupuesto aprobado Año 2018</t>
  </si>
  <si>
    <t>Meta DCYAR (10%)</t>
  </si>
  <si>
    <t>Valor proyecto funcionario (unitario)</t>
  </si>
  <si>
    <t>Valor proyecto funcionario Gestor de Competitividad Regional (acumulado hasta el 31 de agosto de 2018)</t>
  </si>
  <si>
    <t>Valor proyecto funcionario Profesional MiCITio, Gestor de Competitividad Bogotá y Director de Competitividad y AR (acumulado hasta el 31 de agosto de 2018)</t>
  </si>
  <si>
    <t>Mínimo por alcanzar (10%)</t>
  </si>
  <si>
    <t>Gestionar actividades de identificación del proyecto bajo la metodología de la Ficha Fontur</t>
  </si>
  <si>
    <t>N°</t>
  </si>
  <si>
    <t>Tipo de jornada</t>
  </si>
  <si>
    <t>Profesional/Gestor</t>
  </si>
  <si>
    <t>Fecha</t>
  </si>
  <si>
    <t>Ciudad</t>
  </si>
  <si>
    <t>Departamento</t>
  </si>
  <si>
    <t>Personas atendidas</t>
  </si>
  <si>
    <t>Jornadas de formalización turística MinCIT</t>
  </si>
  <si>
    <t>Fernando Acosta</t>
  </si>
  <si>
    <t>Ibagué</t>
  </si>
  <si>
    <t>Tolima</t>
  </si>
  <si>
    <t>La Guajira</t>
  </si>
  <si>
    <t>Popayán</t>
  </si>
  <si>
    <t>Cauca</t>
  </si>
  <si>
    <t>Cúcuta</t>
  </si>
  <si>
    <t>Norte de Santander</t>
  </si>
  <si>
    <t xml:space="preserve">Gloria Ines Mena Cifuentes </t>
  </si>
  <si>
    <t>Pasto</t>
  </si>
  <si>
    <t>Nariño</t>
  </si>
  <si>
    <t xml:space="preserve">Ipiales </t>
  </si>
  <si>
    <t>Iván Atuesta</t>
  </si>
  <si>
    <t>Cundinamarca</t>
  </si>
  <si>
    <t>Carlos Arredondo</t>
  </si>
  <si>
    <t>Armenia</t>
  </si>
  <si>
    <t>Valle del Cauca</t>
  </si>
  <si>
    <t>Quindio</t>
  </si>
  <si>
    <t>Antioquia</t>
  </si>
  <si>
    <t>Girardot</t>
  </si>
  <si>
    <t>Neiva</t>
  </si>
  <si>
    <t>Huila</t>
  </si>
  <si>
    <t>Jornadas de formalización turística y presentacion de la oferta Institucional, Camara de Ccio Pasto.</t>
  </si>
  <si>
    <t>Boyacá</t>
  </si>
  <si>
    <t>Manizales</t>
  </si>
  <si>
    <t>Caldas</t>
  </si>
  <si>
    <t>Oscar Gomez</t>
  </si>
  <si>
    <t>Carlos Cadavid</t>
  </si>
  <si>
    <t>Cartagena</t>
  </si>
  <si>
    <t>Bolívar</t>
  </si>
  <si>
    <t>Santa Marta</t>
  </si>
  <si>
    <t>Magdalena</t>
  </si>
  <si>
    <t>Rueda de servicios empresariales - Cámara de Comercio de Bucaramanga</t>
  </si>
  <si>
    <t>Bucaramanga</t>
  </si>
  <si>
    <t>Santander</t>
  </si>
  <si>
    <t>Jornada de sensibilización de la oferta institucional Fontur</t>
  </si>
  <si>
    <t>Sincelejo, Santiago de Tolú, San Onofre, Coveñas (Sucre) y San Antero, San Bernardo del Viento (Córdoba)</t>
  </si>
  <si>
    <t>Sucre y Córdoba</t>
  </si>
  <si>
    <t>Jornada de formalización turística MinCIT</t>
  </si>
  <si>
    <t>Seguimiento plan de acción Corredor turístico Nororiental</t>
  </si>
  <si>
    <t>Seguimiento plan de acción Corredor turístico Caribe</t>
  </si>
  <si>
    <t>Riohacha</t>
  </si>
  <si>
    <t>Seguimiento plan de acción Corredor turístico Pacífico</t>
  </si>
  <si>
    <t>Palmira</t>
  </si>
  <si>
    <t>Quibdó</t>
  </si>
  <si>
    <t>Chocó</t>
  </si>
  <si>
    <t>Jornada de Sensibilización - Oferta Institucional Fontur  en el marco del evento de Expofuturo Armenia Quindio.</t>
  </si>
  <si>
    <t>Carlos Arredondo Salazar</t>
  </si>
  <si>
    <t xml:space="preserve">Jornada de Sensibilización - Oferta Institucional Fontur  en el marco del evento de la semana de la calidad en Turismo </t>
  </si>
  <si>
    <t>Filandia</t>
  </si>
  <si>
    <t>Jornada de Sensibilización - Oferta Institucional Fontur  en el marco del evento macro rueda del Turismo alianza del Pacifico</t>
  </si>
  <si>
    <t xml:space="preserve">Jornada de Sensibilización - Oferta Institucional Fontur ene l marco del evento ExpoCamello </t>
  </si>
  <si>
    <t>Jornada de Sensibilización - Oferta Institucional Fontur en el marco del evento Oferturismo Armenia PCC.</t>
  </si>
  <si>
    <t>Jornada de fortalecimiento empresarial MINCIT  a empresarios del sector Turismo de Risaralda.</t>
  </si>
  <si>
    <t>Pereira</t>
  </si>
  <si>
    <t xml:space="preserve">Risaralda </t>
  </si>
  <si>
    <t>Jornada de fortalecimiento empresarial MINCIT - Direción de Calidad  a empresarios del sector Turismo del Norte del Valle del Cauca.</t>
  </si>
  <si>
    <t xml:space="preserve">La Unión </t>
  </si>
  <si>
    <t xml:space="preserve">Valle del Cauca </t>
  </si>
  <si>
    <t xml:space="preserve">Gloria Ines Mena </t>
  </si>
  <si>
    <t xml:space="preserve">Talleres de capacitacion atencion al cliente </t>
  </si>
  <si>
    <t xml:space="preserve">Nariño </t>
  </si>
  <si>
    <t>Jornada de Sensibilización - Oferta Institucional Fontur  con la Cámara de Comercio de Manizales por Caldas</t>
  </si>
  <si>
    <t>Maria Fernanda Gómez Díaz</t>
  </si>
  <si>
    <t>Jornada de Sensibilización - Oferta Institucional Fontur con la Cámara de Comercio de Chinchiná Caldas</t>
  </si>
  <si>
    <t>Chinchiná</t>
  </si>
  <si>
    <t>Jornada de Sensibilización - Oferta Institucional Fontur en el Municipio de Villamaría Caldas</t>
  </si>
  <si>
    <t>Villamaría</t>
  </si>
  <si>
    <t>Rueda de servicios (Cámaras de Comercio/MiCITio/Autoridad territorial de turismo/Gremios o Asociaciones turísticas del Norte de Caldas en el Municipio de Neira</t>
  </si>
  <si>
    <t>Neira</t>
  </si>
  <si>
    <t xml:space="preserve">Rueda de servicios (Cámaras de Comercio/MiCITio/Autoridad territorial de turismo/Gremios o Asociaciones turísticas
Primera Rueda de futuros exportadores de colombia "FUTUREXPO MANIZALES" </t>
  </si>
  <si>
    <t>Jornada Seguimiento Plan de Acción Corredor SeaFlower</t>
  </si>
  <si>
    <t>Ivon Adela Nelson Manuel</t>
  </si>
  <si>
    <t>San Andrés Islas</t>
  </si>
  <si>
    <t>Archipiélago de San Andrés, Providencia y Santa Catalina</t>
  </si>
  <si>
    <t>Socialización Oferta Institucional FONTUR a prestadores de servicios turisticos en las islas de Providencia y Santa Catalina</t>
  </si>
  <si>
    <t>Providencia y Santa Catalina Islas</t>
  </si>
  <si>
    <t>Buenaventura</t>
  </si>
  <si>
    <t>Jornada de asistencia técnica MinCIT</t>
  </si>
  <si>
    <t>Iván Atuesta Garzón</t>
  </si>
  <si>
    <t>Puerto Carreño</t>
  </si>
  <si>
    <t>Vichada</t>
  </si>
  <si>
    <t>Jornada de fortalecimiento empresarial MinCIT</t>
  </si>
  <si>
    <t>Leticia</t>
  </si>
  <si>
    <t>Amazonas</t>
  </si>
  <si>
    <t>Jornada de presentación de oferta institucional</t>
  </si>
  <si>
    <t>Barbosa</t>
  </si>
  <si>
    <t>Jornada asistencia técnica en planificación turística</t>
  </si>
  <si>
    <t>Tame</t>
  </si>
  <si>
    <t>Arauca</t>
  </si>
  <si>
    <t xml:space="preserve">Jornada de Sensibilización de la Oferta Institucional Fontur en el marco del Programa Magdalena Travesía Mágica </t>
  </si>
  <si>
    <t>Puerto Berrio / Barrancabermeja</t>
  </si>
  <si>
    <t>Antioquia / Santander</t>
  </si>
  <si>
    <t>Jornada de Fortalecimiento Empresarial MinCIT</t>
  </si>
  <si>
    <t>Valledupar</t>
  </si>
  <si>
    <t>Cesar</t>
  </si>
  <si>
    <t>Jornada de Sensibilización de la Oferta Institucional Fontur</t>
  </si>
  <si>
    <t>29 y 30 de octubre de 2018</t>
  </si>
  <si>
    <t>Paz de Ariporo y Monterrey</t>
  </si>
  <si>
    <t>Casanare</t>
  </si>
  <si>
    <t>Jornadas de Fortalecimiento empresarial  MinCIT</t>
  </si>
  <si>
    <t>Amin Diaz</t>
  </si>
  <si>
    <t>Monteria</t>
  </si>
  <si>
    <t>Córdoba</t>
  </si>
  <si>
    <t>San Antero</t>
  </si>
  <si>
    <t>Rueda de servicios ASOTELCA y COTELCO</t>
  </si>
  <si>
    <t>Jornada de fortalecmiento empresarial MinCIT</t>
  </si>
  <si>
    <t>San Jacinto</t>
  </si>
  <si>
    <t>Jornada de fortalecimiento empresarial MinCIT - Cogestores</t>
  </si>
  <si>
    <t>Apartadó</t>
  </si>
  <si>
    <t>Rueda de servicios de turismo - Micitio Armenia</t>
  </si>
  <si>
    <t>Montenegro</t>
  </si>
  <si>
    <t>Rueda de servicios de turismo - Cámara de Comercio Armenia y del Quindio</t>
  </si>
  <si>
    <t xml:space="preserve">Buenavista </t>
  </si>
  <si>
    <t>Sensibilización de la oferta institucional Fontur en el marco de la reunión del Comité Directivo del PCC</t>
  </si>
  <si>
    <t>Calarcá</t>
  </si>
  <si>
    <t>Rueda de servicios especializada de turismo - Programa Magdalena Travesía Mágica</t>
  </si>
  <si>
    <t>Puerto Berrio</t>
  </si>
  <si>
    <t>Antioquia y Santander</t>
  </si>
  <si>
    <t>Barrancabermeja</t>
  </si>
  <si>
    <t>Jornada de fortalecimiento Empresarial MinCIT</t>
  </si>
  <si>
    <t>Sensibilización de oferta institucional Fontur</t>
  </si>
  <si>
    <t>Paz de Ariporo</t>
  </si>
  <si>
    <t>Monterrey</t>
  </si>
  <si>
    <t>Diálogo empresarial de turismo, Expoguajira</t>
  </si>
  <si>
    <t>Sensibilización de oferta institucional Fontur y Turismo Accesible MinCIT</t>
  </si>
  <si>
    <t>Bogotá</t>
  </si>
  <si>
    <t>Jornada de Fortalecimiento Empresarial</t>
  </si>
  <si>
    <t xml:space="preserve">Presentación Oferta Institucional </t>
  </si>
  <si>
    <t>Mariquita</t>
  </si>
  <si>
    <t>Jornada de presentación de oferta institucional Fontur en el marco del Taller Construyendo País</t>
  </si>
  <si>
    <t>San José del Guaviare</t>
  </si>
  <si>
    <t>Guaviare</t>
  </si>
  <si>
    <t>Jornada de presentación de oferta institucional Fontur</t>
  </si>
  <si>
    <t>Duitama</t>
  </si>
  <si>
    <t>Ramiriquí</t>
  </si>
  <si>
    <t>Jornada de difusión Oferta institucional personalizada, Asociación de Alojamiento Turístico "ALÓJATE"</t>
  </si>
  <si>
    <t>San Andrés Isla</t>
  </si>
  <si>
    <t>San Andrés, Providencia y Santa Catalina</t>
  </si>
  <si>
    <t>Jornada de difusión Oferta institucional personalizada, Gremio de Buceo DISSA "Dive San Andrés Island Association"</t>
  </si>
  <si>
    <t>Rueda de servicios especializada en Turismo</t>
  </si>
  <si>
    <t>Jornada de Sensibilizacion de oferta Institucional Fontur</t>
  </si>
  <si>
    <t>No.</t>
  </si>
  <si>
    <t xml:space="preserve">Código del proyecto
</t>
  </si>
  <si>
    <t xml:space="preserve">Nombre del proyecto </t>
  </si>
  <si>
    <t xml:space="preserve">Nombre Profesional </t>
  </si>
  <si>
    <t>Gestión</t>
  </si>
  <si>
    <t>Proponente</t>
  </si>
  <si>
    <t>Valor Fontur</t>
  </si>
  <si>
    <t>Asesoría y acompañamiento en la estructuración del proyecto en la ficha metodológica Fontur al proponente</t>
  </si>
  <si>
    <t>ICULTUR</t>
  </si>
  <si>
    <t>IDECUT</t>
  </si>
  <si>
    <t>Gobernación del Quindio</t>
  </si>
  <si>
    <t>Gobernación de Risaralda</t>
  </si>
  <si>
    <t>María Fernanda Gómez</t>
  </si>
  <si>
    <t>FNTP-118-2018</t>
  </si>
  <si>
    <t>Estudios de mercado del Destino Turístico San Gil como motor de atracción de turistas nacionales e internacionales.</t>
  </si>
  <si>
    <t>FNTP-143-2018</t>
  </si>
  <si>
    <t>Fase I: Implementación de la Norma Técnica Sectorial NTS - TS - 001-1 "Destino Turístico - Área Turística. Requisitos de sostenibilidad", en el Corregimiento de Pance, de la ciudad de Santiago de Cali - Valle del Cauca</t>
  </si>
  <si>
    <t>FNTP-170-2018</t>
  </si>
  <si>
    <t>Promoción de Providencia y Santa Catalina en diferentes ciudades del país, producción y distribución de material promocional del destino y segunda fase de plan de medios.</t>
  </si>
  <si>
    <t>FNTP-173-2018</t>
  </si>
  <si>
    <t>Estudio del servicio ofrecido por la cadena de valor del turismo MICE en el departamento del Atlántico</t>
  </si>
  <si>
    <t>FNTP-186-2018</t>
  </si>
  <si>
    <t>I CONGRESO NACIONAL DE TURISMO DE AVENTURA 2018</t>
  </si>
  <si>
    <t>FNTP-188-2018</t>
  </si>
  <si>
    <t>Fomento de las Estrategias de promoción turística y cultural de los municipios del Corredor Caribe en el Departamento de Bolívar, por medio de la participación en la versión XXXIX de la Feria Internacional de Turismo 2019.</t>
  </si>
  <si>
    <t>FNTP-192-2018</t>
  </si>
  <si>
    <t>Foro Académico para Hoteles Enfocado a las TICS</t>
  </si>
  <si>
    <t>FNTP-196-2018</t>
  </si>
  <si>
    <t>Desarrollo del producto turístico asociado a la cultura silletera como tradición cultural declarada patrimonio inmaterial de Colombia</t>
  </si>
  <si>
    <t>FNTP-199-2018</t>
  </si>
  <si>
    <t>Talleres para generar habilidades en atención de eventos y servicio al cliente para empresas del sector turístico y gastronómico del Atlántico.</t>
  </si>
  <si>
    <t>FNTP-201-2018</t>
  </si>
  <si>
    <t>Fortalecimiento de Medellín como destino turístico accesible</t>
  </si>
  <si>
    <t>FNTP-202-2018</t>
  </si>
  <si>
    <t>Actualización del Inventario de Atractivos Turísticos del Departamento de 44 municipios de Cundinamarca.</t>
  </si>
  <si>
    <t>FNTP-203-2018</t>
  </si>
  <si>
    <t>Estudio para el fortalecimiento de la competitividad turística de los municipios de Vélez, Charalá, Curití y Cepitá, pertenecientes al corredor turístico nororiental</t>
  </si>
  <si>
    <t>FNTP-208-2018</t>
  </si>
  <si>
    <t>Ciclo de diplomas en turismo Gestión Pública del turismo, Turismo comunitario y mejores prácticas para el turismo del departamento de Boyacá</t>
  </si>
  <si>
    <t>FNTP-210-2018</t>
  </si>
  <si>
    <t>Apoyo a la realización del IV Congreso Nacional de Estudiantes de Gastronomía</t>
  </si>
  <si>
    <t>FNTP-231-2018</t>
  </si>
  <si>
    <t>Realización de estudios para determinar segmentos turísticos especializados en la tipología de naturaleza, e implementación de las estrategias para la puesta en valor de los mismos en el municipio de Manizales</t>
  </si>
  <si>
    <t>FNTP-227-2018</t>
  </si>
  <si>
    <t>Estudios de medición de carga turística, para cuatro municipios del departamento del Quindío, Filandia, Quimbaya y La Tebaida</t>
  </si>
  <si>
    <t>FNTP-234-2018</t>
  </si>
  <si>
    <t>Realización del Primer Congreso Nacional de Biciturismo en Risaralda</t>
  </si>
  <si>
    <t>FNTP-230-2018</t>
  </si>
  <si>
    <t>Estudio de vocación turistica del municipio de Dosquebradas, Risaralda</t>
  </si>
  <si>
    <t>FNTP-219-2018</t>
  </si>
  <si>
    <t>Implementación de lo Norma Técnica NTS TS 001-1 "Destino Turístico - Área Turística. Requisito de sostenibilidad" con el fin de certificar al municipio de Montenegro - Quindio, como destino turístico sostenible, que permita un mejor desarrollo económico</t>
  </si>
  <si>
    <t>FNTP-228-2018</t>
  </si>
  <si>
    <t>Estudio de vocación turística de los municipios de Sevilla y Caicedonia region nororiental Valle del Cauca.</t>
  </si>
  <si>
    <t>FNTP-223-2018</t>
  </si>
  <si>
    <t>Elaboración del plan Sectorial del Turismo del Municipio de San Cayetano - Norte de Santander 2019 - 2027</t>
  </si>
  <si>
    <t>Levantamiento de inventario turístico del municipio de palestina, Caldas</t>
  </si>
  <si>
    <t>FNTP-213-2018</t>
  </si>
  <si>
    <t>I Seminario Taller en Diseño de Paquetes Turísticos para Agencias de Viajes Operadoras, del departamento de Quindío</t>
  </si>
  <si>
    <t>FNTP-217-2018</t>
  </si>
  <si>
    <t>IXFestival de cocina tradicional, componente académico en el marco del encuentro de cocinas tradicionales "Los Sabores de María"</t>
  </si>
  <si>
    <t>Elaboración de los estudios y el plan de acción para fortalecer la competitividad del pacifico vallecaucano en el sector de Bahía Malaga y circundantes</t>
  </si>
  <si>
    <t>FNTP-218-2018</t>
  </si>
  <si>
    <t>Participación de ASOTELCA - Asociación Hotelera Colombiana, en la Vitrina Turística de ANATO 2019</t>
  </si>
  <si>
    <t>FNTP-212-2018</t>
  </si>
  <si>
    <t>Narrativa territorial de los pueblos ancestrales en el departamento de Sucre</t>
  </si>
  <si>
    <t xml:space="preserve">Misión A Feria Nacional Chicago 2019 </t>
  </si>
  <si>
    <t>Cámara de Comercio de Bucaramanga</t>
  </si>
  <si>
    <t>Alcaldía de Cali</t>
  </si>
  <si>
    <t>Alcaldía de Providencia y Santa Catalina</t>
  </si>
  <si>
    <t>Cámara de Comercio de Barranquilla</t>
  </si>
  <si>
    <t>Alcaldía de Bello</t>
  </si>
  <si>
    <t>Asociación Hotelera Colombiana - Asotelca</t>
  </si>
  <si>
    <t>Alcadía de Medellín</t>
  </si>
  <si>
    <t xml:space="preserve">Alcadía de Medellín </t>
  </si>
  <si>
    <t>Gobernación Boyacá</t>
  </si>
  <si>
    <t>Acodres</t>
  </si>
  <si>
    <t>Cámara de Comercio de Manizales</t>
  </si>
  <si>
    <t>Cámara de Comercio de Armenia y del Quindio</t>
  </si>
  <si>
    <t>Cámara de Comercio de Dosquebradas</t>
  </si>
  <si>
    <t>Alcaldía de Montenegro</t>
  </si>
  <si>
    <t>Cámara de Comercio de Sevilla</t>
  </si>
  <si>
    <t>Alcaldía de San Cayetano</t>
  </si>
  <si>
    <t>Cámara de Comercio de Chinchiná</t>
  </si>
  <si>
    <t>Acrodrés Capítulo Valle del Cauca</t>
  </si>
  <si>
    <t>Asotur pacifico</t>
  </si>
  <si>
    <t>Gobernación de Sucre</t>
  </si>
  <si>
    <t>Actualizar la base de datos de Autoridades Territoriales de Turismo cada semestre</t>
  </si>
  <si>
    <t>1 matriz consolidada y actualizada entregada / 1 matriz consolidada y actualizada solicitada</t>
  </si>
  <si>
    <t>Brindar capacitación a los funcionarios de la Dirección</t>
  </si>
  <si>
    <t>2 capacitaciones realizadas / 2 de capacitaciones programadas</t>
  </si>
  <si>
    <t>Director de Competitividad y Apoyo a las Regiones/Gestor de Competitividad/Profesional MiCITio</t>
  </si>
  <si>
    <t>Julio a diciembre de 2018</t>
  </si>
  <si>
    <t>PLAN DE TRABAJO ANUAL DE LA DIRECCIÓN DE COMPETITIVDAD Y APOYO A LAS REGIONES AÑO 2018</t>
  </si>
  <si>
    <t xml:space="preserve">
Código: F-MAR-01
</t>
  </si>
  <si>
    <t>Meta (Periodicidad Trimestral)</t>
  </si>
  <si>
    <t>Porcentaje de Cumplimiento</t>
  </si>
  <si>
    <t>INDICADOR</t>
  </si>
  <si>
    <t xml:space="preserve">Responsable </t>
  </si>
  <si>
    <t>Evidencia</t>
  </si>
  <si>
    <t>T1</t>
  </si>
  <si>
    <t>T2</t>
  </si>
  <si>
    <t>T3</t>
  </si>
  <si>
    <t>T4</t>
  </si>
  <si>
    <t xml:space="preserve">Nombre </t>
  </si>
  <si>
    <t xml:space="preserve">Formula </t>
  </si>
  <si>
    <t>Línea de Trabajo 1 - Fortalecimiento Institucional</t>
  </si>
  <si>
    <t>Jornadas de sensibilización de la oferta institucional de Fontur</t>
  </si>
  <si>
    <t>Número de presentaciones realizadas/Número de presentaciones programadas*100</t>
  </si>
  <si>
    <t>12 sensibilizaciones por el año</t>
  </si>
  <si>
    <t>Gestor de Competitividad - Baldora Mena</t>
  </si>
  <si>
    <r>
      <rPr>
        <b/>
        <sz val="12"/>
        <rFont val="Futura Std Book"/>
        <family val="2"/>
      </rPr>
      <t>ANEXOS:</t>
    </r>
    <r>
      <rPr>
        <sz val="12"/>
        <rFont val="Futura Std Book"/>
        <family val="2"/>
      </rPr>
      <t xml:space="preserve"> Soporteseguimiento1 / ActadeReuniónV4 / Registro de Asistencias V00. </t>
    </r>
    <r>
      <rPr>
        <b/>
        <sz val="12"/>
        <rFont val="Futura Std Book"/>
        <family val="2"/>
      </rPr>
      <t xml:space="preserve">NOTA: </t>
    </r>
    <r>
      <rPr>
        <sz val="12"/>
        <rFont val="Futura Std Book"/>
        <family val="2"/>
      </rPr>
      <t xml:space="preserve"> Toda jornada requiere aprobación DCYAR y genera nota de boletín para publicación en la página institucional Fontur.</t>
    </r>
  </si>
  <si>
    <t>Gestor de Competitividad - Franger Herrera</t>
  </si>
  <si>
    <t>Gestor de Competitividad - Fernando Acosta</t>
  </si>
  <si>
    <t>Gestor de Competitividad - Carlos Arredondo</t>
  </si>
  <si>
    <t>8 sensibilizaciones por el año</t>
  </si>
  <si>
    <t>Profesionales MiCITio - María Fernanda Gómez</t>
  </si>
  <si>
    <t>Profesionales MiCITio - Gloria Mena</t>
  </si>
  <si>
    <t>4 sensibilizaciones por el año</t>
  </si>
  <si>
    <t>Gestor de Competitividad - Iván Atuesta</t>
  </si>
  <si>
    <t>Director de Competitividad y Apoyo a las Regiones - Carlos Cadavid</t>
  </si>
  <si>
    <r>
      <t>Número de proyectos radicados con pertinencia en Fontur (asesorados y acompañamientoDCYAR)/Número de proyectos (asesorados y acompañamientoDCYAR) *100 (</t>
    </r>
    <r>
      <rPr>
        <b/>
        <sz val="12"/>
        <rFont val="Futura Std Book"/>
        <family val="2"/>
      </rPr>
      <t>INDICADOR No. 2</t>
    </r>
    <r>
      <rPr>
        <sz val="12"/>
        <rFont val="Futura Std Book"/>
        <family val="2"/>
      </rPr>
      <t>)</t>
    </r>
  </si>
  <si>
    <r>
      <t xml:space="preserve">9 Proyectos radicados MinCIT ($250.000.000 por proyecto, $2.250.000.000 acumulado). </t>
    </r>
    <r>
      <rPr>
        <b/>
        <sz val="12"/>
        <rFont val="Futura Std Book"/>
        <family val="2"/>
      </rPr>
      <t xml:space="preserve">Nota: </t>
    </r>
    <r>
      <rPr>
        <sz val="12"/>
        <rFont val="Futura Std Book"/>
        <family val="2"/>
      </rPr>
      <t>Deben presentarse al MinCIT antes del 31 de agosto de 2018.</t>
    </r>
  </si>
  <si>
    <r>
      <t xml:space="preserve">REGISTRO: </t>
    </r>
    <r>
      <rPr>
        <sz val="12"/>
        <rFont val="Futura Std Book"/>
        <family val="2"/>
      </rPr>
      <t>F-MAR-04 Matriz de seguimiento asesoria de proyectos V00.</t>
    </r>
    <r>
      <rPr>
        <b/>
        <sz val="12"/>
        <rFont val="Futura Std Book"/>
        <family val="2"/>
      </rPr>
      <t xml:space="preserve"> ANEXOS: </t>
    </r>
    <r>
      <rPr>
        <sz val="12"/>
        <rFont val="Futura Std Book"/>
        <family val="2"/>
      </rPr>
      <t>ActadeReuniónV4 / Registro de Asistencias V00</t>
    </r>
  </si>
  <si>
    <r>
      <t xml:space="preserve">6 Proyectos radicados MinCIT ($250.000.000 por proyecto, $1.500.000.000 acumulado). </t>
    </r>
    <r>
      <rPr>
        <b/>
        <sz val="12"/>
        <rFont val="Futura Std Book"/>
        <family val="2"/>
      </rPr>
      <t>Nota:</t>
    </r>
    <r>
      <rPr>
        <sz val="12"/>
        <rFont val="Futura Std Book"/>
        <family val="2"/>
      </rPr>
      <t xml:space="preserve"> Deben presentarse al MinCIT antes del 31 de agosto de 2018.</t>
    </r>
  </si>
  <si>
    <t>Actualización semestral de la base de datos de Autoridades Territoriales de Turismo</t>
  </si>
  <si>
    <t>N/A</t>
  </si>
  <si>
    <t>(1) una matriz consolidada y actualizada por semestre</t>
  </si>
  <si>
    <r>
      <t xml:space="preserve">REGISTRO: </t>
    </r>
    <r>
      <rPr>
        <sz val="12"/>
        <rFont val="Futura Std Book"/>
        <family val="2"/>
      </rPr>
      <t>F-MAR-05 Base de datos autoridades territoriales de turismo V00</t>
    </r>
  </si>
  <si>
    <t>Línea de Trabajo 2 - Aprendizaje Continuo</t>
  </si>
  <si>
    <t>Número de capacitaciones realizadas/Número de capacitaciones progrmadas*100</t>
  </si>
  <si>
    <t>4 capacitaciones al año</t>
  </si>
  <si>
    <r>
      <rPr>
        <b/>
        <sz val="12"/>
        <rFont val="Futura Std Book"/>
        <family val="2"/>
      </rPr>
      <t xml:space="preserve">ANEXOS: </t>
    </r>
    <r>
      <rPr>
        <sz val="12"/>
        <rFont val="Futura Std Book"/>
        <family val="2"/>
      </rPr>
      <t>ActadeReuniónV4</t>
    </r>
  </si>
  <si>
    <r>
      <t xml:space="preserve">Proyectó: </t>
    </r>
    <r>
      <rPr>
        <b/>
        <sz val="12"/>
        <color theme="1"/>
        <rFont val="Futura Std Book"/>
        <family val="2"/>
      </rPr>
      <t xml:space="preserve"> _________________________________________</t>
    </r>
  </si>
  <si>
    <r>
      <t xml:space="preserve">VoBo: </t>
    </r>
    <r>
      <rPr>
        <b/>
        <sz val="12"/>
        <color theme="1"/>
        <rFont val="Futura Std Book"/>
        <family val="2"/>
      </rPr>
      <t xml:space="preserve"> _________________________________________</t>
    </r>
  </si>
  <si>
    <t xml:space="preserve"> Gerente de Competitividad y Apoyo a las Regiones</t>
  </si>
  <si>
    <t>67 Jornadas de Oferta institucional realizadas / 36 Jornadas de Oferta instittucional programadas (se atendieron 2768 personas)</t>
  </si>
  <si>
    <t>28 acompañamientos realizados / 40 acompañamientos programados</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</si>
</sst>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1" formatCode="_-* #,##0_-;\-* #,##0_-;_-* &quot;-&quot;_-;_-@_-"/>
    <numFmt numFmtId="43" formatCode="_-* #,##0.00_-;\-* #,##0.00_-;_-* &quot;-&quot;??_-;_-@_-"/>
    <numFmt numFmtId="164" formatCode="_-&quot;$&quot;\ * #,##0_-;\-&quot;$&quot;\ * #,##0_-;_-&quot;$&quot;\ * &quot;-&quot;_-;_-@_-"/>
    <numFmt numFmtId="165" formatCode="_-&quot;$&quot;\ * #,##0.00_-;\-&quot;$&quot;\ * #,##0.00_-;_-&quot;$&quot;\ * &quot;-&quot;??_-;_-@_-"/>
    <numFmt numFmtId="166" formatCode="#,##0.00\ &quot;€&quot;;\-#,##0.00\ &quot;€&quot;"/>
    <numFmt numFmtId="167" formatCode="_-* #,##0.00\ _€_-;\-* #,##0.00\ _€_-;_-* &quot;-&quot;??\ _€_-;_-@_-"/>
    <numFmt numFmtId="168" formatCode="_ * #,##0.00_ ;_ * \-#,##0.00_ ;_ * &quot;-&quot;??_ ;_ @_ "/>
    <numFmt numFmtId="169" formatCode="_ * #,##0.0_ ;_ * \-#,##0.0_ ;_ * &quot;-&quot;??_ ;_ @_ "/>
    <numFmt numFmtId="170" formatCode="_ * #,##0.0000_ ;_ * \-#,##0.0000_ ;_ * &quot;-&quot;??_ ;_ @_ "/>
    <numFmt numFmtId="171" formatCode="_-* #,##0.0000\ _€_-;\-* #,##0.0000\ _€_-;_-* &quot;-&quot;??\ _€_-;_-@_-"/>
    <numFmt numFmtId="172" formatCode="_(&quot;$&quot;\ * #,##0_);_(&quot;$&quot;\ * \(#,##0\);_(&quot;$&quot;\ * &quot;-&quot;??_);_(@_)"/>
    <numFmt numFmtId="173" formatCode="_(&quot;$&quot;\ * #,##0.00_);_(&quot;$&quot;\ * \(#,##0.00\);_(&quot;$&quot;\ * &quot;-&quot;??_);_(@_)"/>
    <numFmt numFmtId="174" formatCode="_(* #,##0.00_);_(* \(#,##0.00\);_(* &quot;-&quot;??_);_(@_)"/>
    <numFmt numFmtId="175" formatCode="d/mm/yyyy;@"/>
    <numFmt numFmtId="176" formatCode="_ * #,##0_ ;_ * \-#,##0_ ;_ * &quot;-&quot;??_ ;_ @_ "/>
  </numFmts>
  <fonts count="42" x14ac:knownFonts="1">
    <font>
      <sz val="10"/>
      <name val="Arial"/>
    </font>
    <font>
      <sz val="11"/>
      <color theme="1"/>
      <name val="Calibri"/>
      <family val="2"/>
      <scheme val="minor"/>
    </font>
    <font>
      <sz val="11"/>
      <color theme="1"/>
      <name val="Calibri"/>
      <family val="2"/>
      <scheme val="minor"/>
    </font>
    <font>
      <sz val="10"/>
      <name val="Arial"/>
      <family val="2"/>
    </font>
    <font>
      <sz val="10"/>
      <name val="Arial"/>
      <family val="2"/>
    </font>
    <font>
      <b/>
      <sz val="9"/>
      <color indexed="81"/>
      <name val="Tahoma"/>
      <family val="2"/>
    </font>
    <font>
      <b/>
      <sz val="8"/>
      <color indexed="81"/>
      <name val="Tahoma"/>
      <family val="2"/>
    </font>
    <font>
      <sz val="12"/>
      <color theme="1"/>
      <name val="Futura Std Book"/>
      <family val="2"/>
    </font>
    <font>
      <b/>
      <sz val="12"/>
      <name val="Futura Std Book"/>
      <family val="2"/>
    </font>
    <font>
      <sz val="12"/>
      <name val="Futura Std Book"/>
      <family val="2"/>
    </font>
    <font>
      <b/>
      <i/>
      <sz val="12"/>
      <name val="Futura Std Book"/>
      <family val="2"/>
    </font>
    <font>
      <i/>
      <sz val="10"/>
      <name val="Futura Std Book"/>
      <family val="2"/>
    </font>
    <font>
      <i/>
      <sz val="14"/>
      <name val="Futura Std Book"/>
      <family val="2"/>
    </font>
    <font>
      <b/>
      <i/>
      <sz val="22"/>
      <name val="Futura Std Book"/>
      <family val="2"/>
    </font>
    <font>
      <sz val="14"/>
      <name val="Futura Std Book"/>
      <family val="2"/>
    </font>
    <font>
      <b/>
      <sz val="11"/>
      <name val="Futura Std Book"/>
      <family val="2"/>
    </font>
    <font>
      <sz val="11"/>
      <name val="Futura Std Book"/>
      <family val="2"/>
    </font>
    <font>
      <sz val="10"/>
      <color indexed="12"/>
      <name val="Futura Std Book"/>
      <family val="2"/>
    </font>
    <font>
      <b/>
      <i/>
      <sz val="11"/>
      <name val="Futura Std Book"/>
      <family val="2"/>
    </font>
    <font>
      <sz val="10"/>
      <name val="Futura Std Book"/>
      <family val="2"/>
    </font>
    <font>
      <i/>
      <sz val="12"/>
      <name val="Futura Std Book"/>
      <family val="2"/>
    </font>
    <font>
      <b/>
      <i/>
      <sz val="12"/>
      <color indexed="10"/>
      <name val="Futura Std Book"/>
      <family val="2"/>
    </font>
    <font>
      <sz val="12"/>
      <color indexed="12"/>
      <name val="Futura Std Book"/>
      <family val="2"/>
    </font>
    <font>
      <i/>
      <sz val="11"/>
      <name val="Futura Std Book"/>
      <family val="2"/>
    </font>
    <font>
      <sz val="16"/>
      <name val="Futura Std Book"/>
      <family val="2"/>
    </font>
    <font>
      <i/>
      <sz val="14"/>
      <color indexed="12"/>
      <name val="Futura Std Book"/>
      <family val="2"/>
    </font>
    <font>
      <sz val="9"/>
      <name val="Futura Std Book"/>
      <family val="2"/>
    </font>
    <font>
      <b/>
      <sz val="9"/>
      <name val="Futura Std Book"/>
      <family val="2"/>
    </font>
    <font>
      <sz val="9"/>
      <color rgb="FFA21984"/>
      <name val="Futura Std Book"/>
      <family val="2"/>
    </font>
    <font>
      <b/>
      <sz val="9"/>
      <color theme="1"/>
      <name val="Futura Std Book"/>
      <family val="2"/>
    </font>
    <font>
      <sz val="10"/>
      <name val="Arial"/>
      <family val="2"/>
    </font>
    <font>
      <b/>
      <sz val="11"/>
      <color theme="1"/>
      <name val="Calibri"/>
      <family val="2"/>
      <scheme val="minor"/>
    </font>
    <font>
      <sz val="9"/>
      <color indexed="81"/>
      <name val="Tahoma"/>
      <family val="2"/>
    </font>
    <font>
      <sz val="11"/>
      <color theme="1"/>
      <name val="Futura Std Book"/>
      <family val="2"/>
    </font>
    <font>
      <b/>
      <sz val="11"/>
      <color rgb="FFA21984"/>
      <name val="Futura Std Book"/>
      <family val="2"/>
    </font>
    <font>
      <b/>
      <sz val="12"/>
      <color rgb="FFA21984"/>
      <name val="Futura Std Book"/>
      <family val="2"/>
    </font>
    <font>
      <b/>
      <sz val="14"/>
      <color indexed="8"/>
      <name val="Futura Std Book"/>
      <family val="2"/>
    </font>
    <font>
      <sz val="12"/>
      <color indexed="8"/>
      <name val="Futura Std Book"/>
      <family val="2"/>
    </font>
    <font>
      <sz val="12"/>
      <color theme="0"/>
      <name val="Futura Std Book"/>
      <family val="2"/>
    </font>
    <font>
      <sz val="12"/>
      <color rgb="FFA21984"/>
      <name val="Futura Std Book"/>
      <family val="2"/>
    </font>
    <font>
      <b/>
      <sz val="12"/>
      <color theme="1"/>
      <name val="Futura Std Book"/>
      <family val="2"/>
    </font>
    <font>
      <b/>
      <sz val="10"/>
      <color theme="0"/>
      <name val="Futura Std Book"/>
      <family val="2"/>
    </font>
  </fonts>
  <fills count="16">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6"/>
        <bgColor indexed="64"/>
      </patternFill>
    </fill>
    <fill>
      <patternFill patternType="solid">
        <fgColor rgb="FFA21984"/>
        <bgColor indexed="64"/>
      </patternFill>
    </fill>
    <fill>
      <patternFill patternType="solid">
        <fgColor theme="0" tint="-0.249977111117893"/>
        <bgColor indexed="64"/>
      </patternFill>
    </fill>
    <fill>
      <patternFill patternType="solid">
        <fgColor rgb="FFFF0000"/>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thin">
        <color theme="0" tint="-0.34998626667073579"/>
      </right>
      <top/>
      <bottom/>
      <diagonal/>
    </border>
    <border>
      <left style="thin">
        <color theme="0" tint="-0.24994659260841701"/>
      </left>
      <right/>
      <top style="thin">
        <color theme="0" tint="-0.24994659260841701"/>
      </top>
      <bottom style="thin">
        <color indexed="64"/>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style="thin">
        <color indexed="64"/>
      </top>
      <bottom/>
      <diagonal/>
    </border>
    <border>
      <left/>
      <right style="thin">
        <color theme="0" tint="-0.24994659260841701"/>
      </right>
      <top/>
      <bottom/>
      <diagonal/>
    </border>
    <border>
      <left/>
      <right style="thin">
        <color theme="0" tint="-0.34998626667073579"/>
      </right>
      <top style="thin">
        <color theme="0" tint="-0.34998626667073579"/>
      </top>
      <bottom style="thin">
        <color theme="0" tint="-0.34998626667073579"/>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tint="-0.34998626667073579"/>
      </left>
      <right style="thin">
        <color theme="0" tint="-0.24994659260841701"/>
      </right>
      <top style="thin">
        <color theme="0" tint="-0.34998626667073579"/>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tint="-0.34998626667073579"/>
      </left>
      <right style="thin">
        <color theme="0" tint="-0.24994659260841701"/>
      </right>
      <top/>
      <bottom/>
      <diagonal/>
    </border>
    <border>
      <left style="thin">
        <color theme="0" tint="-0.24994659260841701"/>
      </left>
      <right style="thin">
        <color theme="0" tint="-0.24994659260841701"/>
      </right>
      <top/>
      <bottom style="thin">
        <color theme="0" tint="-0.24994659260841701"/>
      </bottom>
      <diagonal/>
    </border>
    <border>
      <left style="thin">
        <color theme="0" tint="-0.34998626667073579"/>
      </left>
      <right style="thin">
        <color theme="0" tint="-0.24994659260841701"/>
      </right>
      <top/>
      <bottom style="thin">
        <color theme="0" tint="-0.24994659260841701"/>
      </bottom>
      <diagonal/>
    </border>
    <border>
      <left style="thin">
        <color theme="0" tint="-0.34998626667073579"/>
      </left>
      <right style="thin">
        <color theme="0" tint="-0.24994659260841701"/>
      </right>
      <top style="thin">
        <color theme="0" tint="-0.24994659260841701"/>
      </top>
      <bottom/>
      <diagonal/>
    </border>
    <border>
      <left/>
      <right style="thin">
        <color theme="0" tint="-0.24994659260841701"/>
      </right>
      <top style="thin">
        <color theme="0" tint="-0.24994659260841701"/>
      </top>
      <bottom style="thin">
        <color theme="0" tint="-0.24994659260841701"/>
      </bottom>
      <diagonal/>
    </border>
  </borders>
  <cellStyleXfs count="16">
    <xf numFmtId="0" fontId="0" fillId="0" borderId="0"/>
    <xf numFmtId="43" fontId="4" fillId="0" borderId="0" applyFont="0" applyFill="0" applyBorder="0" applyAlignment="0" applyProtection="0"/>
    <xf numFmtId="0" fontId="3" fillId="0" borderId="0" applyFont="0" applyFill="0" applyBorder="0" applyAlignment="0" applyProtection="0"/>
    <xf numFmtId="166" fontId="3" fillId="0" borderId="0" applyFont="0" applyFill="0" applyBorder="0" applyAlignment="0" applyProtection="0"/>
    <xf numFmtId="0" fontId="3" fillId="0" borderId="0"/>
    <xf numFmtId="0" fontId="2" fillId="0" borderId="0"/>
    <xf numFmtId="168" fontId="3" fillId="0" borderId="0" applyFont="0" applyFill="0" applyBorder="0" applyAlignment="0" applyProtection="0"/>
    <xf numFmtId="167" fontId="3" fillId="0" borderId="0" applyFont="0" applyFill="0" applyBorder="0" applyAlignment="0" applyProtection="0"/>
    <xf numFmtId="9" fontId="3" fillId="0" borderId="0" applyFont="0" applyFill="0" applyBorder="0" applyAlignment="0" applyProtection="0"/>
    <xf numFmtId="41" fontId="30" fillId="0" borderId="0" applyFont="0" applyFill="0" applyBorder="0" applyAlignment="0" applyProtection="0"/>
    <xf numFmtId="0" fontId="1" fillId="0" borderId="0"/>
    <xf numFmtId="173" fontId="1" fillId="0" borderId="0" applyFont="0" applyFill="0" applyBorder="0" applyAlignment="0" applyProtection="0"/>
    <xf numFmtId="174" fontId="1"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9" fontId="30" fillId="0" borderId="0" applyFont="0" applyFill="0" applyBorder="0" applyAlignment="0" applyProtection="0"/>
  </cellStyleXfs>
  <cellXfs count="250">
    <xf numFmtId="0" fontId="0" fillId="0" borderId="0" xfId="0"/>
    <xf numFmtId="0" fontId="7" fillId="0" borderId="0" xfId="5" applyFont="1"/>
    <xf numFmtId="0" fontId="9" fillId="0" borderId="0" xfId="5" applyFont="1"/>
    <xf numFmtId="0" fontId="10" fillId="0" borderId="0" xfId="5" applyFont="1" applyFill="1" applyBorder="1" applyAlignment="1">
      <alignment horizontal="center" vertical="center" wrapText="1"/>
    </xf>
    <xf numFmtId="0" fontId="7" fillId="0" borderId="0" xfId="5" applyFont="1" applyBorder="1"/>
    <xf numFmtId="0" fontId="9" fillId="0" borderId="0" xfId="5" applyFont="1" applyAlignment="1">
      <alignment vertical="center"/>
    </xf>
    <xf numFmtId="0" fontId="8" fillId="0" borderId="1" xfId="5" applyFont="1" applyFill="1" applyBorder="1" applyAlignment="1">
      <alignment horizontal="left" vertical="center" wrapText="1"/>
    </xf>
    <xf numFmtId="0" fontId="7" fillId="0" borderId="0" xfId="5" applyFont="1" applyAlignment="1">
      <alignment vertical="center"/>
    </xf>
    <xf numFmtId="0" fontId="9" fillId="0" borderId="1" xfId="5" applyFont="1" applyFill="1" applyBorder="1" applyAlignment="1">
      <alignment horizontal="justify" vertical="justify" wrapText="1"/>
    </xf>
    <xf numFmtId="0" fontId="9" fillId="0" borderId="1" xfId="5" applyFont="1" applyFill="1" applyBorder="1" applyAlignment="1">
      <alignment horizontal="left" vertical="center" wrapText="1"/>
    </xf>
    <xf numFmtId="0" fontId="9" fillId="2" borderId="1" xfId="5" applyFont="1" applyFill="1" applyBorder="1" applyAlignment="1">
      <alignment horizontal="justify" vertical="top" wrapText="1"/>
    </xf>
    <xf numFmtId="0" fontId="8" fillId="2" borderId="1" xfId="5" applyFont="1" applyFill="1" applyBorder="1" applyAlignment="1">
      <alignment horizontal="left" vertical="center" wrapText="1"/>
    </xf>
    <xf numFmtId="0" fontId="7" fillId="2" borderId="0" xfId="5" applyFont="1" applyFill="1" applyAlignment="1">
      <alignment vertical="center"/>
    </xf>
    <xf numFmtId="9" fontId="9" fillId="2" borderId="1" xfId="5" applyNumberFormat="1" applyFont="1" applyFill="1" applyBorder="1" applyAlignment="1">
      <alignment horizontal="left" vertical="center" wrapText="1"/>
    </xf>
    <xf numFmtId="0" fontId="11" fillId="0" borderId="0" xfId="4" applyFont="1" applyAlignment="1" applyProtection="1">
      <protection hidden="1"/>
    </xf>
    <xf numFmtId="0" fontId="12" fillId="0" borderId="0" xfId="4" applyFont="1" applyAlignment="1"/>
    <xf numFmtId="0" fontId="12" fillId="0" borderId="0" xfId="4" applyFont="1" applyAlignment="1" applyProtection="1">
      <protection hidden="1"/>
    </xf>
    <xf numFmtId="0" fontId="11" fillId="0" borderId="0" xfId="4" applyFont="1" applyAlignment="1"/>
    <xf numFmtId="0" fontId="9" fillId="0" borderId="0" xfId="4" applyFont="1" applyBorder="1" applyAlignment="1" applyProtection="1">
      <alignment horizontal="left"/>
      <protection locked="0"/>
    </xf>
    <xf numFmtId="0" fontId="14" fillId="0" borderId="0" xfId="4" applyFont="1" applyBorder="1" applyAlignment="1" applyProtection="1">
      <alignment horizontal="left"/>
      <protection locked="0"/>
    </xf>
    <xf numFmtId="0" fontId="17" fillId="6" borderId="26" xfId="4" applyFont="1" applyFill="1" applyBorder="1" applyAlignment="1" applyProtection="1">
      <alignment vertical="center" wrapText="1"/>
      <protection locked="0"/>
    </xf>
    <xf numFmtId="0" fontId="18" fillId="0" borderId="0" xfId="4" applyFont="1" applyAlignment="1" applyProtection="1">
      <alignment horizontal="center" vertical="center" wrapText="1"/>
      <protection hidden="1"/>
    </xf>
    <xf numFmtId="0" fontId="18" fillId="0" borderId="0" xfId="4" applyFont="1" applyAlignment="1" applyProtection="1">
      <protection hidden="1"/>
    </xf>
    <xf numFmtId="0" fontId="18" fillId="0" borderId="0" xfId="4" applyFont="1" applyAlignment="1">
      <alignment horizontal="center" vertical="center" wrapText="1"/>
    </xf>
    <xf numFmtId="0" fontId="18" fillId="0" borderId="0" xfId="4" applyFont="1" applyProtection="1">
      <protection hidden="1"/>
    </xf>
    <xf numFmtId="0" fontId="18" fillId="0" borderId="0" xfId="4" applyFont="1"/>
    <xf numFmtId="0" fontId="15" fillId="0" borderId="1" xfId="4" applyFont="1" applyFill="1" applyBorder="1" applyAlignment="1" applyProtection="1">
      <alignment horizontal="center" vertical="top" wrapText="1"/>
      <protection locked="0"/>
    </xf>
    <xf numFmtId="0" fontId="19" fillId="0" borderId="1" xfId="4" applyFont="1" applyFill="1" applyBorder="1" applyAlignment="1" applyProtection="1">
      <alignment horizontal="center" vertical="top" wrapText="1"/>
      <protection locked="0"/>
    </xf>
    <xf numFmtId="0" fontId="11" fillId="0" borderId="0" xfId="4" applyFont="1" applyProtection="1">
      <protection hidden="1"/>
    </xf>
    <xf numFmtId="0" fontId="11" fillId="0" borderId="0" xfId="4" applyFont="1"/>
    <xf numFmtId="0" fontId="11" fillId="0" borderId="10" xfId="4" applyFont="1" applyBorder="1" applyProtection="1">
      <protection locked="0"/>
    </xf>
    <xf numFmtId="0" fontId="11" fillId="0" borderId="11" xfId="4" applyFont="1" applyBorder="1" applyProtection="1">
      <protection locked="0"/>
    </xf>
    <xf numFmtId="0" fontId="11" fillId="0" borderId="12" xfId="4" applyFont="1" applyBorder="1" applyProtection="1">
      <protection locked="0"/>
    </xf>
    <xf numFmtId="0" fontId="11" fillId="0" borderId="16" xfId="4" applyFont="1" applyBorder="1" applyProtection="1">
      <protection locked="0"/>
    </xf>
    <xf numFmtId="0" fontId="11" fillId="0" borderId="0" xfId="4" applyFont="1" applyBorder="1" applyProtection="1">
      <protection locked="0"/>
    </xf>
    <xf numFmtId="0" fontId="11" fillId="0" borderId="17" xfId="4" applyFont="1" applyBorder="1" applyProtection="1">
      <protection locked="0"/>
    </xf>
    <xf numFmtId="0" fontId="12" fillId="0" borderId="0" xfId="4" applyFont="1" applyProtection="1">
      <protection hidden="1"/>
    </xf>
    <xf numFmtId="0" fontId="20" fillId="0" borderId="5" xfId="4" applyFont="1" applyBorder="1" applyProtection="1">
      <protection locked="0"/>
    </xf>
    <xf numFmtId="0" fontId="20" fillId="0" borderId="0" xfId="4" applyFont="1" applyBorder="1" applyProtection="1">
      <protection locked="0"/>
    </xf>
    <xf numFmtId="0" fontId="21" fillId="0" borderId="0" xfId="4" applyFont="1" applyBorder="1" applyProtection="1">
      <protection locked="0"/>
    </xf>
    <xf numFmtId="0" fontId="20" fillId="0" borderId="16" xfId="4" applyFont="1" applyBorder="1" applyAlignment="1" applyProtection="1">
      <alignment horizontal="right"/>
      <protection locked="0"/>
    </xf>
    <xf numFmtId="0" fontId="20" fillId="0" borderId="0" xfId="4" applyFont="1" applyBorder="1" applyAlignment="1" applyProtection="1">
      <alignment horizontal="right"/>
      <protection locked="0"/>
    </xf>
    <xf numFmtId="0" fontId="8" fillId="0" borderId="20" xfId="4" applyFont="1" applyBorder="1" applyAlignment="1" applyProtection="1">
      <alignment horizontal="left"/>
      <protection locked="0"/>
    </xf>
    <xf numFmtId="0" fontId="8" fillId="0" borderId="21" xfId="4" applyFont="1" applyBorder="1" applyAlignment="1" applyProtection="1">
      <alignment horizontal="center"/>
      <protection locked="0"/>
    </xf>
    <xf numFmtId="0" fontId="8" fillId="0" borderId="22" xfId="4" applyFont="1" applyBorder="1" applyAlignment="1" applyProtection="1">
      <alignment horizontal="center"/>
      <protection locked="0"/>
    </xf>
    <xf numFmtId="0" fontId="19" fillId="0" borderId="0" xfId="4" applyFont="1" applyBorder="1" applyAlignment="1" applyProtection="1">
      <alignment horizontal="center"/>
      <protection locked="0"/>
    </xf>
    <xf numFmtId="0" fontId="9" fillId="0" borderId="23" xfId="4" applyFont="1" applyBorder="1" applyAlignment="1" applyProtection="1">
      <alignment horizontal="left" vertical="justify"/>
      <protection locked="0"/>
    </xf>
    <xf numFmtId="0" fontId="9" fillId="0" borderId="16" xfId="6" applyNumberFormat="1" applyFont="1" applyBorder="1" applyAlignment="1" applyProtection="1">
      <alignment horizontal="center"/>
      <protection locked="0"/>
    </xf>
    <xf numFmtId="9" fontId="16" fillId="0" borderId="16" xfId="8" applyFont="1" applyBorder="1" applyAlignment="1" applyProtection="1">
      <alignment horizontal="left"/>
    </xf>
    <xf numFmtId="167" fontId="16" fillId="0" borderId="0" xfId="7" applyFont="1" applyBorder="1" applyAlignment="1" applyProtection="1">
      <alignment horizontal="left"/>
      <protection locked="0"/>
    </xf>
    <xf numFmtId="9" fontId="16" fillId="0" borderId="0" xfId="8" applyFont="1" applyBorder="1" applyAlignment="1" applyProtection="1">
      <alignment horizontal="left"/>
      <protection locked="0"/>
    </xf>
    <xf numFmtId="9" fontId="16" fillId="0" borderId="17" xfId="8" applyFont="1" applyBorder="1" applyAlignment="1" applyProtection="1">
      <alignment horizontal="left"/>
      <protection locked="0"/>
    </xf>
    <xf numFmtId="0" fontId="23" fillId="0" borderId="0" xfId="4" applyFont="1" applyProtection="1">
      <protection hidden="1"/>
    </xf>
    <xf numFmtId="171" fontId="12" fillId="0" borderId="0" xfId="7" applyNumberFormat="1" applyFont="1" applyProtection="1">
      <protection hidden="1"/>
    </xf>
    <xf numFmtId="170" fontId="9" fillId="0" borderId="16" xfId="6" applyNumberFormat="1" applyFont="1" applyBorder="1" applyAlignment="1" applyProtection="1">
      <alignment horizontal="center"/>
      <protection locked="0"/>
    </xf>
    <xf numFmtId="0" fontId="9" fillId="0" borderId="25" xfId="4" applyFont="1" applyBorder="1" applyAlignment="1" applyProtection="1">
      <alignment horizontal="left" vertical="justify"/>
      <protection locked="0"/>
    </xf>
    <xf numFmtId="0" fontId="9" fillId="0" borderId="16" xfId="4" applyFont="1" applyBorder="1" applyAlignment="1" applyProtection="1">
      <alignment horizontal="left" vertical="justify"/>
      <protection locked="0"/>
    </xf>
    <xf numFmtId="169" fontId="22" fillId="0" borderId="0" xfId="6" applyNumberFormat="1" applyFont="1" applyBorder="1" applyAlignment="1" applyProtection="1">
      <alignment horizontal="center"/>
      <protection locked="0"/>
    </xf>
    <xf numFmtId="170" fontId="9" fillId="0" borderId="0" xfId="6" applyNumberFormat="1" applyFont="1" applyBorder="1" applyAlignment="1" applyProtection="1">
      <alignment horizontal="center"/>
      <protection locked="0"/>
    </xf>
    <xf numFmtId="9" fontId="16" fillId="0" borderId="0" xfId="8" applyFont="1" applyBorder="1" applyAlignment="1" applyProtection="1">
      <alignment horizontal="left"/>
    </xf>
    <xf numFmtId="0" fontId="9" fillId="0" borderId="16" xfId="4" applyFont="1" applyBorder="1" applyAlignment="1" applyProtection="1">
      <alignment horizontal="center" vertical="justify"/>
      <protection locked="0"/>
    </xf>
    <xf numFmtId="0" fontId="8" fillId="0" borderId="16" xfId="4" applyFont="1" applyBorder="1" applyAlignment="1" applyProtection="1">
      <alignment vertical="top" wrapText="1"/>
      <protection locked="0"/>
    </xf>
    <xf numFmtId="0" fontId="25" fillId="0" borderId="0" xfId="4" applyFont="1" applyBorder="1" applyAlignment="1" applyProtection="1">
      <alignment vertical="top" wrapText="1"/>
      <protection locked="0"/>
    </xf>
    <xf numFmtId="0" fontId="25" fillId="0" borderId="17" xfId="4" applyFont="1" applyBorder="1" applyAlignment="1" applyProtection="1">
      <alignment vertical="top" wrapText="1"/>
      <protection locked="0"/>
    </xf>
    <xf numFmtId="0" fontId="9" fillId="0" borderId="16" xfId="4" applyFont="1" applyBorder="1" applyAlignment="1" applyProtection="1">
      <alignment vertical="center" wrapText="1"/>
    </xf>
    <xf numFmtId="0" fontId="9" fillId="3" borderId="16" xfId="4" applyFont="1" applyFill="1" applyBorder="1" applyAlignment="1" applyProtection="1">
      <alignment vertical="center"/>
    </xf>
    <xf numFmtId="0" fontId="9" fillId="4" borderId="16" xfId="4" applyFont="1" applyFill="1" applyBorder="1" applyAlignment="1" applyProtection="1">
      <alignment vertical="center"/>
    </xf>
    <xf numFmtId="0" fontId="9" fillId="5" borderId="16" xfId="4" applyFont="1" applyFill="1" applyBorder="1" applyAlignment="1" applyProtection="1">
      <alignment vertical="center"/>
    </xf>
    <xf numFmtId="0" fontId="9" fillId="0" borderId="13" xfId="4" applyFont="1" applyBorder="1" applyAlignment="1" applyProtection="1">
      <alignment vertical="center"/>
    </xf>
    <xf numFmtId="0" fontId="11" fillId="0" borderId="0" xfId="4" applyFont="1" applyProtection="1">
      <protection locked="0"/>
    </xf>
    <xf numFmtId="0" fontId="15" fillId="7" borderId="7" xfId="4" applyFont="1" applyFill="1" applyBorder="1" applyAlignment="1">
      <alignment vertical="center" wrapText="1"/>
    </xf>
    <xf numFmtId="0" fontId="15" fillId="7" borderId="8" xfId="4" applyFont="1" applyFill="1" applyBorder="1" applyAlignment="1">
      <alignment vertical="center" wrapText="1"/>
    </xf>
    <xf numFmtId="0" fontId="15" fillId="7" borderId="1" xfId="4" applyFont="1" applyFill="1" applyBorder="1" applyAlignment="1" applyProtection="1">
      <alignment horizontal="center" vertical="center" wrapText="1"/>
      <protection locked="0"/>
    </xf>
    <xf numFmtId="0" fontId="15" fillId="7" borderId="1" xfId="4" applyFont="1" applyFill="1" applyBorder="1" applyAlignment="1" applyProtection="1">
      <alignment horizontal="center" vertical="center"/>
      <protection locked="0"/>
    </xf>
    <xf numFmtId="0" fontId="15" fillId="7" borderId="7" xfId="4" applyFont="1" applyFill="1" applyBorder="1" applyAlignment="1" applyProtection="1">
      <alignment horizontal="center" vertical="center" wrapText="1"/>
      <protection locked="0"/>
    </xf>
    <xf numFmtId="169" fontId="22" fillId="0" borderId="24" xfId="6" applyNumberFormat="1" applyFont="1" applyBorder="1" applyAlignment="1" applyProtection="1">
      <protection locked="0"/>
    </xf>
    <xf numFmtId="169" fontId="22" fillId="0" borderId="6" xfId="6" applyNumberFormat="1" applyFont="1" applyBorder="1" applyAlignment="1" applyProtection="1">
      <protection locked="0"/>
    </xf>
    <xf numFmtId="0" fontId="28" fillId="8" borderId="36" xfId="0" applyFont="1" applyFill="1" applyBorder="1" applyAlignment="1">
      <alignment horizontal="center" vertical="center" wrapText="1"/>
    </xf>
    <xf numFmtId="0" fontId="26" fillId="2" borderId="36" xfId="0" applyFont="1" applyFill="1" applyBorder="1" applyAlignment="1">
      <alignment horizontal="center" vertical="center" wrapText="1"/>
    </xf>
    <xf numFmtId="0" fontId="26" fillId="2" borderId="0" xfId="0" applyFont="1" applyFill="1" applyAlignment="1">
      <alignment horizontal="center" vertical="center" wrapText="1"/>
    </xf>
    <xf numFmtId="0" fontId="26" fillId="2" borderId="0" xfId="0" applyFont="1" applyFill="1" applyAlignment="1">
      <alignment horizontal="center" vertical="center"/>
    </xf>
    <xf numFmtId="0" fontId="26" fillId="2" borderId="28" xfId="0" applyFont="1" applyFill="1" applyBorder="1" applyAlignment="1">
      <alignment horizontal="center" vertical="center" wrapText="1"/>
    </xf>
    <xf numFmtId="0" fontId="26" fillId="2" borderId="31" xfId="0" applyFont="1" applyFill="1" applyBorder="1" applyAlignment="1">
      <alignment horizontal="center" vertical="center" wrapText="1"/>
    </xf>
    <xf numFmtId="0" fontId="26" fillId="2" borderId="0" xfId="0" applyFont="1" applyFill="1" applyBorder="1" applyAlignment="1">
      <alignment horizontal="center" vertical="center" wrapText="1"/>
    </xf>
    <xf numFmtId="0" fontId="29" fillId="2" borderId="0" xfId="0" applyFont="1" applyFill="1" applyBorder="1" applyAlignment="1">
      <alignment horizontal="center" vertical="center" wrapText="1"/>
    </xf>
    <xf numFmtId="0" fontId="1" fillId="0" borderId="0" xfId="10" applyAlignment="1">
      <alignment vertical="center"/>
    </xf>
    <xf numFmtId="0" fontId="1" fillId="0" borderId="0" xfId="10" applyAlignment="1">
      <alignment horizontal="center" vertical="center"/>
    </xf>
    <xf numFmtId="0" fontId="1" fillId="0" borderId="0" xfId="10" applyAlignment="1">
      <alignment horizontal="center" vertical="center" wrapText="1"/>
    </xf>
    <xf numFmtId="172" fontId="1" fillId="0" borderId="0" xfId="10" applyNumberFormat="1" applyAlignment="1">
      <alignment vertical="center"/>
    </xf>
    <xf numFmtId="9" fontId="1" fillId="0" borderId="0" xfId="10" applyNumberFormat="1" applyBorder="1" applyAlignment="1">
      <alignment vertical="center"/>
    </xf>
    <xf numFmtId="0" fontId="31" fillId="8" borderId="1" xfId="10" applyFont="1" applyFill="1" applyBorder="1" applyAlignment="1">
      <alignment horizontal="center" vertical="center" wrapText="1"/>
    </xf>
    <xf numFmtId="0" fontId="31" fillId="0" borderId="1" xfId="10" applyFont="1" applyBorder="1" applyAlignment="1">
      <alignment horizontal="center" vertical="center"/>
    </xf>
    <xf numFmtId="0" fontId="31" fillId="0" borderId="1" xfId="10" applyFont="1" applyBorder="1" applyAlignment="1">
      <alignment horizontal="center" vertical="center" wrapText="1"/>
    </xf>
    <xf numFmtId="172" fontId="0" fillId="0" borderId="0" xfId="11" applyNumberFormat="1" applyFont="1" applyAlignment="1">
      <alignment vertical="center"/>
    </xf>
    <xf numFmtId="0" fontId="1" fillId="0" borderId="1" xfId="10" applyBorder="1" applyAlignment="1">
      <alignment horizontal="left" vertical="center" wrapText="1"/>
    </xf>
    <xf numFmtId="0" fontId="1" fillId="0" borderId="1" xfId="10" applyBorder="1" applyAlignment="1">
      <alignment horizontal="center" vertical="center"/>
    </xf>
    <xf numFmtId="0" fontId="1" fillId="0" borderId="1" xfId="10" applyBorder="1" applyAlignment="1">
      <alignment horizontal="center" vertical="center" wrapText="1"/>
    </xf>
    <xf numFmtId="0" fontId="1" fillId="0" borderId="0" xfId="10" applyBorder="1" applyAlignment="1">
      <alignment vertical="center"/>
    </xf>
    <xf numFmtId="0" fontId="1" fillId="0" borderId="1" xfId="10" applyBorder="1" applyAlignment="1">
      <alignment horizontal="left" vertical="center"/>
    </xf>
    <xf numFmtId="0" fontId="31" fillId="0" borderId="1" xfId="12" applyNumberFormat="1" applyFont="1" applyBorder="1" applyAlignment="1">
      <alignment horizontal="center" vertical="center" wrapText="1"/>
    </xf>
    <xf numFmtId="172" fontId="0" fillId="0" borderId="1" xfId="11" applyNumberFormat="1" applyFont="1" applyBorder="1" applyAlignment="1">
      <alignment vertical="center" wrapText="1"/>
    </xf>
    <xf numFmtId="172" fontId="0" fillId="9" borderId="1" xfId="11" applyNumberFormat="1" applyFont="1" applyFill="1" applyBorder="1" applyAlignment="1">
      <alignment vertical="center" wrapText="1"/>
    </xf>
    <xf numFmtId="0" fontId="33" fillId="0" borderId="0" xfId="10" applyFont="1"/>
    <xf numFmtId="0" fontId="34" fillId="10" borderId="1" xfId="10" applyFont="1" applyFill="1" applyBorder="1" applyAlignment="1">
      <alignment horizontal="center" vertical="center"/>
    </xf>
    <xf numFmtId="0" fontId="34" fillId="10" borderId="1" xfId="10" applyFont="1" applyFill="1" applyBorder="1" applyAlignment="1">
      <alignment horizontal="center" vertical="center" wrapText="1"/>
    </xf>
    <xf numFmtId="0" fontId="33" fillId="0" borderId="1" xfId="10" applyFont="1" applyFill="1" applyBorder="1" applyAlignment="1">
      <alignment horizontal="center" vertical="center" wrapText="1"/>
    </xf>
    <xf numFmtId="0" fontId="7" fillId="0" borderId="1" xfId="0" applyFont="1" applyFill="1" applyBorder="1" applyAlignment="1">
      <alignment horizontal="left" vertical="center" wrapText="1"/>
    </xf>
    <xf numFmtId="14" fontId="7" fillId="0" borderId="1" xfId="0" applyNumberFormat="1" applyFont="1" applyFill="1" applyBorder="1" applyAlignment="1">
      <alignment horizontal="left" vertical="center" wrapText="1"/>
    </xf>
    <xf numFmtId="41" fontId="7" fillId="0" borderId="1" xfId="9" applyFont="1" applyFill="1" applyBorder="1" applyAlignment="1">
      <alignment horizontal="left" vertical="center" wrapText="1"/>
    </xf>
    <xf numFmtId="0" fontId="7" fillId="0" borderId="1" xfId="0" applyFont="1" applyBorder="1" applyAlignment="1">
      <alignment horizontal="left" vertical="center" wrapText="1"/>
    </xf>
    <xf numFmtId="41" fontId="7" fillId="0" borderId="1" xfId="9" applyFont="1" applyBorder="1" applyAlignment="1">
      <alignment horizontal="left" vertical="center" wrapText="1"/>
    </xf>
    <xf numFmtId="175" fontId="7" fillId="0" borderId="1" xfId="0" applyNumberFormat="1" applyFont="1" applyFill="1" applyBorder="1" applyAlignment="1">
      <alignment horizontal="left" vertical="center" wrapText="1"/>
    </xf>
    <xf numFmtId="14" fontId="7" fillId="0" borderId="1" xfId="0" applyNumberFormat="1" applyFont="1" applyBorder="1" applyAlignment="1">
      <alignment horizontal="left" vertical="center" wrapText="1"/>
    </xf>
    <xf numFmtId="0" fontId="1" fillId="12" borderId="1" xfId="10" applyFill="1" applyBorder="1" applyAlignment="1">
      <alignment horizontal="center" vertical="center"/>
    </xf>
    <xf numFmtId="0" fontId="7" fillId="0" borderId="0" xfId="10" applyFont="1" applyAlignment="1">
      <alignment horizontal="center"/>
    </xf>
    <xf numFmtId="0" fontId="7" fillId="0" borderId="0" xfId="10" applyFont="1" applyAlignment="1">
      <alignment horizontal="justify" wrapText="1"/>
    </xf>
    <xf numFmtId="0" fontId="35" fillId="10" borderId="1" xfId="10" applyFont="1" applyFill="1" applyBorder="1" applyAlignment="1">
      <alignment horizontal="center" vertical="center"/>
    </xf>
    <xf numFmtId="0" fontId="7" fillId="0" borderId="1" xfId="10" applyFont="1" applyFill="1" applyBorder="1" applyAlignment="1">
      <alignment horizontal="center" vertical="center"/>
    </xf>
    <xf numFmtId="0" fontId="9" fillId="2" borderId="1" xfId="0" applyFont="1" applyFill="1" applyBorder="1" applyAlignment="1">
      <alignment horizontal="center" vertical="center" wrapText="1"/>
    </xf>
    <xf numFmtId="14" fontId="9" fillId="11" borderId="1" xfId="11" applyNumberFormat="1" applyFont="1" applyFill="1" applyBorder="1" applyAlignment="1">
      <alignment horizontal="center" vertical="center" wrapText="1"/>
    </xf>
    <xf numFmtId="14" fontId="7" fillId="2"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172" fontId="9" fillId="11" borderId="1" xfId="11" applyNumberFormat="1" applyFont="1" applyFill="1" applyBorder="1" applyAlignment="1">
      <alignment horizontal="center" vertical="center" wrapText="1"/>
    </xf>
    <xf numFmtId="0" fontId="7" fillId="0" borderId="0" xfId="10" applyFont="1" applyFill="1" applyAlignment="1">
      <alignment horizontal="center"/>
    </xf>
    <xf numFmtId="14" fontId="9" fillId="2" borderId="1" xfId="0" applyNumberFormat="1" applyFont="1" applyFill="1" applyBorder="1" applyAlignment="1">
      <alignment horizontal="center" vertical="center" wrapText="1"/>
    </xf>
    <xf numFmtId="0" fontId="9" fillId="0" borderId="1" xfId="0" applyFont="1" applyBorder="1" applyAlignment="1">
      <alignment horizontal="center" vertical="center" wrapText="1"/>
    </xf>
    <xf numFmtId="49" fontId="9" fillId="0" borderId="1" xfId="0" applyNumberFormat="1" applyFont="1" applyFill="1" applyBorder="1" applyAlignment="1">
      <alignment horizontal="center" vertical="center" wrapText="1"/>
    </xf>
    <xf numFmtId="0" fontId="9" fillId="0" borderId="0" xfId="10" applyFont="1" applyFill="1" applyAlignment="1">
      <alignment horizontal="center"/>
    </xf>
    <xf numFmtId="0" fontId="7" fillId="0" borderId="0" xfId="0" applyFont="1" applyAlignment="1">
      <alignment wrapText="1"/>
    </xf>
    <xf numFmtId="0" fontId="37" fillId="0" borderId="41" xfId="0" applyFont="1" applyBorder="1" applyAlignment="1">
      <alignment horizontal="left" wrapText="1"/>
    </xf>
    <xf numFmtId="0" fontId="37" fillId="0" borderId="43" xfId="0" applyFont="1" applyBorder="1" applyAlignment="1">
      <alignment horizontal="left" vertical="center" wrapText="1"/>
    </xf>
    <xf numFmtId="0" fontId="37" fillId="0" borderId="43" xfId="0" applyFont="1" applyBorder="1" applyAlignment="1">
      <alignment horizontal="left" vertical="top" wrapText="1"/>
    </xf>
    <xf numFmtId="0" fontId="38" fillId="13" borderId="36" xfId="0" applyFont="1" applyFill="1" applyBorder="1" applyAlignment="1">
      <alignment horizontal="center" vertical="center" wrapText="1"/>
    </xf>
    <xf numFmtId="0" fontId="39" fillId="14" borderId="48" xfId="0" applyFont="1" applyFill="1" applyBorder="1" applyAlignment="1">
      <alignment horizontal="center" vertical="center" wrapText="1"/>
    </xf>
    <xf numFmtId="0" fontId="39" fillId="14" borderId="49" xfId="0" applyFont="1" applyFill="1" applyBorder="1" applyAlignment="1">
      <alignment horizontal="center" vertical="center" wrapText="1"/>
    </xf>
    <xf numFmtId="9" fontId="39" fillId="14" borderId="50" xfId="15" applyFont="1" applyFill="1" applyBorder="1" applyAlignment="1">
      <alignment horizontal="center" vertical="center" wrapText="1"/>
    </xf>
    <xf numFmtId="0" fontId="8" fillId="0" borderId="52" xfId="0" applyFont="1" applyFill="1" applyBorder="1" applyAlignment="1">
      <alignment horizontal="center" vertical="center" wrapText="1"/>
    </xf>
    <xf numFmtId="0" fontId="9" fillId="0" borderId="52" xfId="0" applyFont="1" applyFill="1" applyBorder="1" applyAlignment="1">
      <alignment horizontal="center" vertical="center" wrapText="1"/>
    </xf>
    <xf numFmtId="0" fontId="9" fillId="0" borderId="52" xfId="0" applyFont="1" applyFill="1" applyBorder="1" applyAlignment="1">
      <alignment horizontal="left" vertical="center" wrapText="1"/>
    </xf>
    <xf numFmtId="9" fontId="9" fillId="0" borderId="53" xfId="0" applyNumberFormat="1" applyFont="1" applyFill="1" applyBorder="1" applyAlignment="1">
      <alignment horizontal="left" vertical="center" wrapText="1"/>
    </xf>
    <xf numFmtId="0" fontId="9" fillId="0" borderId="36" xfId="0" applyFont="1" applyFill="1" applyBorder="1" applyAlignment="1">
      <alignment vertical="center" wrapText="1"/>
    </xf>
    <xf numFmtId="0" fontId="40" fillId="0" borderId="0" xfId="0" applyFont="1" applyFill="1" applyAlignment="1">
      <alignment wrapText="1"/>
    </xf>
    <xf numFmtId="0" fontId="9" fillId="0" borderId="55" xfId="0" applyFont="1" applyFill="1" applyBorder="1" applyAlignment="1">
      <alignment horizontal="center" vertical="center" wrapText="1"/>
    </xf>
    <xf numFmtId="0" fontId="8" fillId="0" borderId="55" xfId="0" applyFont="1" applyFill="1" applyBorder="1" applyAlignment="1">
      <alignment horizontal="center" vertical="center" wrapText="1"/>
    </xf>
    <xf numFmtId="0" fontId="8" fillId="0" borderId="58" xfId="0" applyFont="1" applyFill="1" applyBorder="1" applyAlignment="1">
      <alignment horizontal="left" vertical="center" wrapText="1"/>
    </xf>
    <xf numFmtId="0" fontId="8" fillId="0" borderId="36" xfId="0" applyFont="1" applyFill="1" applyBorder="1" applyAlignment="1">
      <alignment horizontal="left" vertical="center" wrapText="1"/>
    </xf>
    <xf numFmtId="0" fontId="9" fillId="0" borderId="53" xfId="0" applyNumberFormat="1" applyFont="1" applyFill="1" applyBorder="1" applyAlignment="1">
      <alignment horizontal="left" vertical="center" wrapText="1"/>
    </xf>
    <xf numFmtId="0" fontId="9" fillId="0" borderId="36" xfId="0" applyFont="1" applyFill="1" applyBorder="1" applyAlignment="1">
      <alignment horizontal="left" vertical="center" wrapText="1"/>
    </xf>
    <xf numFmtId="0" fontId="7" fillId="0" borderId="0" xfId="0" applyFont="1" applyBorder="1" applyAlignment="1">
      <alignment wrapText="1"/>
    </xf>
    <xf numFmtId="0" fontId="7" fillId="0" borderId="0" xfId="0" applyFont="1" applyBorder="1" applyAlignment="1">
      <alignment horizontal="left" vertical="top" wrapText="1"/>
    </xf>
    <xf numFmtId="0" fontId="40" fillId="0" borderId="0" xfId="0" applyFont="1" applyBorder="1" applyAlignment="1">
      <alignment horizontal="center" wrapText="1"/>
    </xf>
    <xf numFmtId="0" fontId="40" fillId="0" borderId="40" xfId="0" applyFont="1" applyBorder="1" applyAlignment="1">
      <alignment horizontal="left" vertical="center" wrapText="1"/>
    </xf>
    <xf numFmtId="0" fontId="7" fillId="0" borderId="0" xfId="0" applyFont="1" applyBorder="1" applyAlignment="1">
      <alignment horizontal="center" wrapText="1"/>
    </xf>
    <xf numFmtId="49" fontId="9" fillId="9" borderId="53" xfId="0" applyNumberFormat="1" applyFont="1" applyFill="1" applyBorder="1" applyAlignment="1">
      <alignment horizontal="left" vertical="center" wrapText="1"/>
    </xf>
    <xf numFmtId="176" fontId="22" fillId="0" borderId="24" xfId="6" applyNumberFormat="1" applyFont="1" applyBorder="1" applyAlignment="1" applyProtection="1">
      <protection locked="0"/>
    </xf>
    <xf numFmtId="176" fontId="22" fillId="0" borderId="6" xfId="6" applyNumberFormat="1" applyFont="1" applyBorder="1" applyAlignment="1" applyProtection="1">
      <protection locked="0"/>
    </xf>
    <xf numFmtId="0" fontId="26" fillId="9" borderId="0" xfId="0" applyFont="1" applyFill="1" applyAlignment="1">
      <alignment horizontal="center" vertical="center"/>
    </xf>
    <xf numFmtId="0" fontId="9" fillId="2" borderId="1" xfId="5" applyFont="1" applyFill="1" applyBorder="1" applyAlignment="1">
      <alignment horizontal="left" vertical="center" wrapText="1"/>
    </xf>
    <xf numFmtId="0" fontId="8" fillId="7" borderId="1" xfId="0" applyFont="1" applyFill="1" applyBorder="1" applyAlignment="1">
      <alignment horizontal="left" vertical="center" wrapText="1"/>
    </xf>
    <xf numFmtId="0" fontId="8" fillId="7" borderId="7" xfId="0" applyFont="1" applyFill="1" applyBorder="1" applyAlignment="1">
      <alignment horizontal="justify" vertical="center" wrapText="1"/>
    </xf>
    <xf numFmtId="0" fontId="8" fillId="7" borderId="9" xfId="0" applyFont="1" applyFill="1" applyBorder="1" applyAlignment="1">
      <alignment horizontal="justify" vertical="center" wrapText="1"/>
    </xf>
    <xf numFmtId="0" fontId="8" fillId="0" borderId="2" xfId="5" applyFont="1" applyFill="1" applyBorder="1" applyAlignment="1">
      <alignment horizontal="center" vertical="center" wrapText="1"/>
    </xf>
    <xf numFmtId="0" fontId="8" fillId="0" borderId="3" xfId="5" applyFont="1" applyFill="1" applyBorder="1" applyAlignment="1">
      <alignment horizontal="center" vertical="center" wrapText="1"/>
    </xf>
    <xf numFmtId="0" fontId="8" fillId="0" borderId="4" xfId="5" applyFont="1" applyFill="1" applyBorder="1" applyAlignment="1">
      <alignment horizontal="center" vertical="center" wrapText="1"/>
    </xf>
    <xf numFmtId="0" fontId="9" fillId="2" borderId="7" xfId="5" applyFont="1" applyFill="1" applyBorder="1" applyAlignment="1">
      <alignment horizontal="justify" vertical="center" wrapText="1"/>
    </xf>
    <xf numFmtId="0" fontId="9" fillId="2" borderId="8" xfId="5" applyFont="1" applyFill="1" applyBorder="1" applyAlignment="1">
      <alignment horizontal="justify" vertical="center" wrapText="1"/>
    </xf>
    <xf numFmtId="0" fontId="9" fillId="2" borderId="9" xfId="5" applyFont="1" applyFill="1" applyBorder="1" applyAlignment="1">
      <alignment horizontal="justify" vertical="center" wrapText="1"/>
    </xf>
    <xf numFmtId="0" fontId="8" fillId="2" borderId="7" xfId="5" applyFont="1" applyFill="1" applyBorder="1" applyAlignment="1">
      <alignment horizontal="center" vertical="center" wrapText="1"/>
    </xf>
    <xf numFmtId="0" fontId="8" fillId="2" borderId="8" xfId="5" applyFont="1" applyFill="1" applyBorder="1" applyAlignment="1">
      <alignment horizontal="center" vertical="center" wrapText="1"/>
    </xf>
    <xf numFmtId="0" fontId="8" fillId="2" borderId="9" xfId="5" applyFont="1" applyFill="1" applyBorder="1" applyAlignment="1">
      <alignment horizontal="center" vertical="center" wrapText="1"/>
    </xf>
    <xf numFmtId="0" fontId="9" fillId="0" borderId="1" xfId="5" applyFont="1" applyFill="1" applyBorder="1" applyAlignment="1">
      <alignment horizontal="left" vertical="center" wrapText="1"/>
    </xf>
    <xf numFmtId="0" fontId="9" fillId="0" borderId="0" xfId="4" applyFont="1" applyBorder="1" applyAlignment="1" applyProtection="1">
      <alignment vertical="center" wrapText="1"/>
    </xf>
    <xf numFmtId="0" fontId="9" fillId="0" borderId="17" xfId="4" applyFont="1" applyBorder="1" applyAlignment="1" applyProtection="1">
      <alignment vertical="center" wrapText="1"/>
    </xf>
    <xf numFmtId="0" fontId="9" fillId="0" borderId="14" xfId="4" applyFont="1" applyBorder="1" applyAlignment="1" applyProtection="1">
      <alignment vertical="center" wrapText="1"/>
    </xf>
    <xf numFmtId="0" fontId="9" fillId="0" borderId="15" xfId="4" applyFont="1" applyBorder="1" applyAlignment="1" applyProtection="1">
      <alignment vertical="center" wrapText="1"/>
    </xf>
    <xf numFmtId="0" fontId="16" fillId="0" borderId="26" xfId="4" applyFont="1" applyFill="1" applyBorder="1" applyAlignment="1" applyProtection="1">
      <alignment horizontal="center" vertical="center" wrapText="1"/>
      <protection locked="0"/>
    </xf>
    <xf numFmtId="0" fontId="16" fillId="0" borderId="27" xfId="4" applyFont="1" applyFill="1" applyBorder="1" applyAlignment="1" applyProtection="1">
      <alignment horizontal="center" vertical="center" wrapText="1"/>
      <protection locked="0"/>
    </xf>
    <xf numFmtId="0" fontId="20" fillId="0" borderId="18" xfId="4" applyFont="1" applyBorder="1" applyAlignment="1" applyProtection="1">
      <alignment horizontal="right"/>
      <protection locked="0"/>
    </xf>
    <xf numFmtId="0" fontId="20" fillId="0" borderId="19" xfId="4" applyFont="1" applyBorder="1" applyAlignment="1" applyProtection="1">
      <alignment horizontal="right"/>
      <protection locked="0"/>
    </xf>
    <xf numFmtId="0" fontId="24" fillId="0" borderId="7" xfId="4" applyFont="1" applyBorder="1" applyAlignment="1" applyProtection="1">
      <alignment horizontal="center"/>
      <protection locked="0"/>
    </xf>
    <xf numFmtId="0" fontId="24" fillId="0" borderId="8" xfId="4" applyFont="1" applyBorder="1" applyAlignment="1" applyProtection="1">
      <alignment horizontal="center"/>
      <protection locked="0"/>
    </xf>
    <xf numFmtId="0" fontId="24" fillId="0" borderId="9" xfId="4" applyFont="1" applyBorder="1" applyAlignment="1" applyProtection="1">
      <alignment horizontal="center"/>
      <protection locked="0"/>
    </xf>
    <xf numFmtId="0" fontId="25" fillId="0" borderId="10" xfId="4" applyFont="1" applyBorder="1" applyAlignment="1" applyProtection="1">
      <alignment vertical="top" wrapText="1"/>
      <protection locked="0"/>
    </xf>
    <xf numFmtId="0" fontId="25" fillId="0" borderId="11" xfId="4" applyFont="1" applyBorder="1" applyAlignment="1" applyProtection="1">
      <alignment vertical="top" wrapText="1"/>
      <protection locked="0"/>
    </xf>
    <xf numFmtId="0" fontId="25" fillId="0" borderId="12" xfId="4" applyFont="1" applyBorder="1" applyAlignment="1" applyProtection="1">
      <alignment vertical="top" wrapText="1"/>
      <protection locked="0"/>
    </xf>
    <xf numFmtId="0" fontId="17" fillId="0" borderId="16" xfId="4" applyFont="1" applyBorder="1" applyAlignment="1">
      <alignment vertical="top" wrapText="1"/>
    </xf>
    <xf numFmtId="0" fontId="17" fillId="0" borderId="0" xfId="4" applyFont="1" applyBorder="1" applyAlignment="1">
      <alignment vertical="top" wrapText="1"/>
    </xf>
    <xf numFmtId="0" fontId="17" fillId="0" borderId="17" xfId="4" applyFont="1" applyBorder="1" applyAlignment="1">
      <alignment vertical="top" wrapText="1"/>
    </xf>
    <xf numFmtId="0" fontId="17" fillId="0" borderId="13" xfId="4" applyFont="1" applyBorder="1" applyAlignment="1">
      <alignment vertical="top" wrapText="1"/>
    </xf>
    <xf numFmtId="0" fontId="17" fillId="0" borderId="14" xfId="4" applyFont="1" applyBorder="1" applyAlignment="1">
      <alignment vertical="top" wrapText="1"/>
    </xf>
    <xf numFmtId="0" fontId="17" fillId="0" borderId="15" xfId="4" applyFont="1" applyBorder="1" applyAlignment="1">
      <alignment vertical="top" wrapText="1"/>
    </xf>
    <xf numFmtId="0" fontId="15" fillId="7" borderId="7" xfId="4" applyFont="1" applyFill="1" applyBorder="1" applyAlignment="1">
      <alignment horizontal="left" vertical="center" wrapText="1"/>
    </xf>
    <xf numFmtId="0" fontId="15" fillId="7" borderId="8" xfId="4" applyFont="1" applyFill="1" applyBorder="1" applyAlignment="1">
      <alignment horizontal="left" vertical="center" wrapText="1"/>
    </xf>
    <xf numFmtId="0" fontId="15" fillId="7" borderId="9" xfId="4" applyFont="1" applyFill="1" applyBorder="1" applyAlignment="1">
      <alignment horizontal="left" vertical="center" wrapText="1"/>
    </xf>
    <xf numFmtId="0" fontId="15" fillId="7" borderId="1" xfId="4" applyFont="1" applyFill="1" applyBorder="1" applyAlignment="1" applyProtection="1">
      <alignment horizontal="center" vertical="center"/>
      <protection locked="0"/>
    </xf>
    <xf numFmtId="0" fontId="16" fillId="0" borderId="10" xfId="4" applyFont="1" applyFill="1" applyBorder="1" applyAlignment="1" applyProtection="1">
      <alignment horizontal="center" vertical="center" wrapText="1"/>
      <protection locked="0"/>
    </xf>
    <xf numFmtId="0" fontId="16" fillId="0" borderId="11" xfId="4" applyFont="1" applyFill="1" applyBorder="1" applyAlignment="1" applyProtection="1">
      <alignment horizontal="center" vertical="center" wrapText="1"/>
      <protection locked="0"/>
    </xf>
    <xf numFmtId="0" fontId="16" fillId="0" borderId="12" xfId="4" applyFont="1" applyFill="1" applyBorder="1" applyAlignment="1" applyProtection="1">
      <alignment horizontal="center" vertical="center" wrapText="1"/>
      <protection locked="0"/>
    </xf>
    <xf numFmtId="0" fontId="16" fillId="0" borderId="13" xfId="4" applyFont="1" applyFill="1" applyBorder="1" applyAlignment="1" applyProtection="1">
      <alignment horizontal="center" vertical="center" wrapText="1"/>
      <protection locked="0"/>
    </xf>
    <xf numFmtId="0" fontId="16" fillId="0" borderId="14" xfId="4" applyFont="1" applyFill="1" applyBorder="1" applyAlignment="1" applyProtection="1">
      <alignment horizontal="center" vertical="center" wrapText="1"/>
      <protection locked="0"/>
    </xf>
    <xf numFmtId="0" fontId="16" fillId="0" borderId="15" xfId="4" applyFont="1" applyFill="1" applyBorder="1" applyAlignment="1" applyProtection="1">
      <alignment horizontal="center" vertical="center" wrapText="1"/>
      <protection locked="0"/>
    </xf>
    <xf numFmtId="9" fontId="16" fillId="2" borderId="26" xfId="4" applyNumberFormat="1" applyFont="1" applyFill="1" applyBorder="1" applyAlignment="1" applyProtection="1">
      <alignment horizontal="center" vertical="center" wrapText="1"/>
      <protection locked="0"/>
    </xf>
    <xf numFmtId="9" fontId="16" fillId="2" borderId="27" xfId="4" applyNumberFormat="1" applyFont="1" applyFill="1" applyBorder="1" applyAlignment="1" applyProtection="1">
      <alignment horizontal="center" vertical="center" wrapText="1"/>
      <protection locked="0"/>
    </xf>
    <xf numFmtId="0" fontId="8" fillId="0" borderId="0" xfId="4" applyFont="1" applyAlignment="1" applyProtection="1">
      <alignment horizontal="center"/>
      <protection locked="0"/>
    </xf>
    <xf numFmtId="0" fontId="13" fillId="0" borderId="0" xfId="4" applyFont="1" applyAlignment="1" applyProtection="1">
      <alignment horizontal="center"/>
      <protection locked="0"/>
    </xf>
    <xf numFmtId="0" fontId="16" fillId="7" borderId="8" xfId="4" applyFont="1" applyFill="1" applyBorder="1" applyAlignment="1">
      <alignment horizontal="left" vertical="center" wrapText="1"/>
    </xf>
    <xf numFmtId="0" fontId="26" fillId="2" borderId="36" xfId="0" applyFont="1" applyFill="1" applyBorder="1" applyAlignment="1">
      <alignment horizontal="center" vertical="center" wrapText="1"/>
    </xf>
    <xf numFmtId="0" fontId="27" fillId="2" borderId="29" xfId="0" applyFont="1" applyFill="1" applyBorder="1" applyAlignment="1">
      <alignment horizontal="center" vertical="center" wrapText="1"/>
    </xf>
    <xf numFmtId="0" fontId="27" fillId="2" borderId="0" xfId="0" applyFont="1" applyFill="1" applyBorder="1" applyAlignment="1">
      <alignment horizontal="center" vertical="center" wrapText="1"/>
    </xf>
    <xf numFmtId="0" fontId="27" fillId="2" borderId="33" xfId="0" applyFont="1" applyFill="1" applyBorder="1" applyAlignment="1">
      <alignment horizontal="center" vertical="center" wrapText="1"/>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49" fontId="26" fillId="2" borderId="0" xfId="0" applyNumberFormat="1" applyFont="1" applyFill="1" applyBorder="1" applyAlignment="1">
      <alignment horizontal="center" vertical="center" wrapText="1"/>
    </xf>
    <xf numFmtId="49" fontId="26" fillId="2" borderId="32" xfId="0" applyNumberFormat="1" applyFont="1" applyFill="1" applyBorder="1" applyAlignment="1">
      <alignment horizontal="center" vertical="center" wrapText="1"/>
    </xf>
    <xf numFmtId="0" fontId="26" fillId="2" borderId="33" xfId="0" applyFont="1" applyFill="1" applyBorder="1" applyAlignment="1">
      <alignment horizontal="center" vertical="center" wrapText="1"/>
    </xf>
    <xf numFmtId="0" fontId="26" fillId="2" borderId="34" xfId="0" applyFont="1" applyFill="1" applyBorder="1" applyAlignment="1">
      <alignment horizontal="center" vertical="center" wrapText="1"/>
    </xf>
    <xf numFmtId="0" fontId="28" fillId="8" borderId="35" xfId="0" applyFont="1" applyFill="1" applyBorder="1" applyAlignment="1">
      <alignment horizontal="center" vertical="center" wrapText="1"/>
    </xf>
    <xf numFmtId="0" fontId="28" fillId="8" borderId="37" xfId="0" applyFont="1" applyFill="1" applyBorder="1" applyAlignment="1">
      <alignment horizontal="center" vertical="center" wrapText="1"/>
    </xf>
    <xf numFmtId="0" fontId="28" fillId="8" borderId="36" xfId="0" applyFont="1" applyFill="1" applyBorder="1" applyAlignment="1">
      <alignment horizontal="center" vertical="center" wrapText="1"/>
    </xf>
    <xf numFmtId="0" fontId="26" fillId="2" borderId="35" xfId="0" applyFont="1" applyFill="1" applyBorder="1" applyAlignment="1">
      <alignment horizontal="center" vertical="center" wrapText="1"/>
    </xf>
    <xf numFmtId="0" fontId="26" fillId="2" borderId="38" xfId="0" applyFont="1" applyFill="1" applyBorder="1" applyAlignment="1">
      <alignment horizontal="center" vertical="center" wrapText="1"/>
    </xf>
    <xf numFmtId="0" fontId="26" fillId="2" borderId="37" xfId="0" applyFont="1" applyFill="1" applyBorder="1" applyAlignment="1">
      <alignment horizontal="center" vertical="center" wrapText="1"/>
    </xf>
    <xf numFmtId="0" fontId="1" fillId="0" borderId="10" xfId="10" applyBorder="1" applyAlignment="1">
      <alignment horizontal="center" vertical="center"/>
    </xf>
    <xf numFmtId="0" fontId="1" fillId="0" borderId="11" xfId="10" applyBorder="1" applyAlignment="1">
      <alignment horizontal="center" vertical="center"/>
    </xf>
    <xf numFmtId="0" fontId="1" fillId="0" borderId="12" xfId="10" applyBorder="1" applyAlignment="1">
      <alignment horizontal="center" vertical="center"/>
    </xf>
    <xf numFmtId="0" fontId="1" fillId="0" borderId="0" xfId="10" applyBorder="1" applyAlignment="1">
      <alignment horizontal="center" vertical="center"/>
    </xf>
    <xf numFmtId="0" fontId="7" fillId="0" borderId="0" xfId="0" applyFont="1" applyBorder="1" applyAlignment="1">
      <alignment horizontal="left" vertical="top" wrapText="1"/>
    </xf>
    <xf numFmtId="0" fontId="40" fillId="0" borderId="40" xfId="0" applyFont="1" applyBorder="1" applyAlignment="1">
      <alignment horizontal="left" vertical="center" wrapText="1"/>
    </xf>
    <xf numFmtId="0" fontId="38" fillId="13" borderId="36"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38" xfId="0" applyFont="1" applyFill="1" applyBorder="1" applyAlignment="1">
      <alignment horizontal="center" vertical="center" wrapText="1"/>
    </xf>
    <xf numFmtId="0" fontId="8" fillId="0" borderId="37" xfId="0" applyFont="1" applyFill="1" applyBorder="1" applyAlignment="1">
      <alignment horizontal="center" vertical="center" wrapText="1"/>
    </xf>
    <xf numFmtId="0" fontId="8" fillId="0" borderId="51" xfId="0" applyFont="1" applyFill="1" applyBorder="1" applyAlignment="1">
      <alignment horizontal="left" vertical="center" wrapText="1"/>
    </xf>
    <xf numFmtId="0" fontId="8" fillId="0" borderId="54" xfId="0" applyFont="1" applyFill="1" applyBorder="1" applyAlignment="1">
      <alignment horizontal="left" vertical="center" wrapText="1"/>
    </xf>
    <xf numFmtId="0" fontId="8" fillId="0" borderId="56" xfId="0" applyFont="1" applyFill="1" applyBorder="1" applyAlignment="1">
      <alignment horizontal="left" vertical="center" wrapText="1"/>
    </xf>
    <xf numFmtId="0" fontId="9" fillId="0" borderId="35" xfId="0" applyFont="1" applyFill="1" applyBorder="1" applyAlignment="1">
      <alignment horizontal="left" vertical="center" wrapText="1"/>
    </xf>
    <xf numFmtId="0" fontId="9" fillId="0" borderId="38" xfId="0" applyFont="1" applyFill="1" applyBorder="1" applyAlignment="1">
      <alignment horizontal="left" vertical="center" wrapText="1"/>
    </xf>
    <xf numFmtId="0" fontId="9" fillId="0" borderId="37" xfId="0" applyFont="1" applyFill="1" applyBorder="1" applyAlignment="1">
      <alignment horizontal="left" vertical="center" wrapText="1"/>
    </xf>
    <xf numFmtId="0" fontId="8" fillId="0" borderId="57" xfId="0" applyFont="1" applyFill="1" applyBorder="1" applyAlignment="1">
      <alignment horizontal="left" vertical="center" wrapText="1"/>
    </xf>
    <xf numFmtId="0" fontId="8" fillId="0" borderId="35" xfId="0" applyFont="1" applyFill="1" applyBorder="1" applyAlignment="1">
      <alignment horizontal="left" vertical="center" wrapText="1"/>
    </xf>
    <xf numFmtId="0" fontId="7" fillId="0" borderId="39" xfId="0" applyFont="1" applyBorder="1" applyAlignment="1">
      <alignment horizontal="justify" wrapText="1"/>
    </xf>
    <xf numFmtId="0" fontId="7" fillId="0" borderId="42" xfId="0" applyFont="1" applyBorder="1" applyAlignment="1">
      <alignment horizontal="justify" wrapText="1"/>
    </xf>
    <xf numFmtId="0" fontId="36" fillId="0" borderId="40" xfId="0" applyFont="1" applyBorder="1" applyAlignment="1">
      <alignment horizontal="center" vertical="center" wrapText="1"/>
    </xf>
    <xf numFmtId="0" fontId="36" fillId="0" borderId="0" xfId="0" applyFont="1" applyBorder="1" applyAlignment="1">
      <alignment horizontal="center" vertical="center" wrapText="1"/>
    </xf>
    <xf numFmtId="0" fontId="38" fillId="13" borderId="44" xfId="0" applyFont="1" applyFill="1" applyBorder="1" applyAlignment="1">
      <alignment horizontal="center" vertical="center" wrapText="1"/>
    </xf>
    <xf numFmtId="0" fontId="39" fillId="14" borderId="45" xfId="0" applyFont="1" applyFill="1" applyBorder="1" applyAlignment="1">
      <alignment horizontal="center" vertical="center" wrapText="1"/>
    </xf>
    <xf numFmtId="0" fontId="39" fillId="14" borderId="46" xfId="0" applyFont="1" applyFill="1" applyBorder="1" applyAlignment="1">
      <alignment horizontal="center" vertical="center" wrapText="1"/>
    </xf>
    <xf numFmtId="0" fontId="39" fillId="14" borderId="47" xfId="0" applyFont="1" applyFill="1" applyBorder="1" applyAlignment="1">
      <alignment horizontal="center" vertical="center" wrapText="1"/>
    </xf>
    <xf numFmtId="9" fontId="26" fillId="2" borderId="36" xfId="15" applyFont="1" applyFill="1" applyBorder="1" applyAlignment="1">
      <alignment horizontal="center" vertical="center" wrapText="1"/>
    </xf>
    <xf numFmtId="9" fontId="41" fillId="15" borderId="1" xfId="15" applyFont="1" applyFill="1" applyBorder="1" applyAlignment="1" applyProtection="1">
      <alignment horizontal="center" vertical="center" wrapText="1"/>
      <protection locked="0"/>
    </xf>
  </cellXfs>
  <cellStyles count="16">
    <cellStyle name="Euro" xfId="2"/>
    <cellStyle name="Millares [0]" xfId="9" builtinId="6"/>
    <cellStyle name="Millares 2" xfId="1"/>
    <cellStyle name="Millares 3" xfId="7"/>
    <cellStyle name="Millares 4" xfId="12"/>
    <cellStyle name="Millares_Prueba formato indicadores con mensaje automático" xfId="6"/>
    <cellStyle name="Moneda [0] 2" xfId="14"/>
    <cellStyle name="Moneda 2" xfId="3"/>
    <cellStyle name="Moneda 3" xfId="11"/>
    <cellStyle name="Moneda 4" xfId="13"/>
    <cellStyle name="Normal" xfId="0" builtinId="0"/>
    <cellStyle name="Normal 2" xfId="4"/>
    <cellStyle name="Normal 3" xfId="5"/>
    <cellStyle name="Normal 4" xfId="10"/>
    <cellStyle name="Porcentaje" xfId="15" builtinId="5"/>
    <cellStyle name="Porcentual 2" xfId="8"/>
  </cellStyles>
  <dxfs count="10">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33"/>
          <c:y val="3.3434650455927049E-2"/>
        </c:manualLayout>
      </c:layout>
      <c:overlay val="0"/>
    </c:title>
    <c:autoTitleDeleted val="0"/>
    <c:plotArea>
      <c:layout>
        <c:manualLayout>
          <c:layoutTarget val="inner"/>
          <c:xMode val="edge"/>
          <c:yMode val="edge"/>
          <c:x val="3.5795454545454547E-2"/>
          <c:y val="0.18237082066869287"/>
          <c:w val="0.95625000000000004"/>
          <c:h val="0.57446808510638259"/>
        </c:manualLayout>
      </c:layout>
      <c:lineChart>
        <c:grouping val="standard"/>
        <c:varyColors val="0"/>
        <c:ser>
          <c:idx val="0"/>
          <c:order val="0"/>
          <c:tx>
            <c:strRef>
              <c:f>'estructura medicion indicadores'!$B$20</c:f>
              <c:strCache>
                <c:ptCount val="1"/>
                <c:pt idx="0">
                  <c:v>Medición</c:v>
                </c:pt>
              </c:strCache>
            </c:strRef>
          </c:tx>
          <c:cat>
            <c:strRef>
              <c:f>'estructura medicion indicadores'!$A$21:$A$32</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'estructura medicion indicadores'!$B$21:$B$32</c:f>
              <c:numCache>
                <c:formatCode>_ * #,##0.0_ ;_ * \-#,##0.0_ ;_ * "-"??_ ;_ @_ </c:formatCode>
                <c:ptCount val="12"/>
                <c:pt idx="11" formatCode="_ * #,##0_ ;_ * \-#,##0_ ;_ * &quot;-&quot;??_ ;_ @_ ">
                  <c:v>100</c:v>
                </c:pt>
              </c:numCache>
            </c:numRef>
          </c:val>
          <c:smooth val="0"/>
          <c:extLst xmlns:c16r2="http://schemas.microsoft.com/office/drawing/2015/06/chart">
            <c:ext xmlns:c16="http://schemas.microsoft.com/office/drawing/2014/chart" uri="{C3380CC4-5D6E-409C-BE32-E72D297353CC}">
              <c16:uniqueId val="{00000000-A938-41AD-BAC1-ED878A5B29C0}"/>
            </c:ext>
          </c:extLst>
        </c:ser>
        <c:ser>
          <c:idx val="1"/>
          <c:order val="1"/>
          <c:tx>
            <c:strRef>
              <c:f>'estructura medicion indicadores'!$C$20</c:f>
              <c:strCache>
                <c:ptCount val="1"/>
                <c:pt idx="0">
                  <c:v>Meta</c:v>
                </c:pt>
              </c:strCache>
            </c:strRef>
          </c:tx>
          <c:cat>
            <c:strRef>
              <c:f>'estructura medicion indicadores'!$A$21:$A$32</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'estructura medicion indicadores'!$C$21:$C$32</c:f>
              <c:numCache>
                <c:formatCode>_ * #,##0.0_ ;_ * \-#,##0.0_ ;_ * "-"??_ ;_ @_ </c:formatCode>
                <c:ptCount val="12"/>
                <c:pt idx="11" formatCode="_ * #,##0_ ;_ * \-#,##0_ ;_ * &quot;-&quot;??_ ;_ @_ ">
                  <c:v>100</c:v>
                </c:pt>
              </c:numCache>
            </c:numRef>
          </c:val>
          <c:smooth val="0"/>
          <c:extLst xmlns:c16r2="http://schemas.microsoft.com/office/drawing/2015/06/chart">
            <c:ext xmlns:c16="http://schemas.microsoft.com/office/drawing/2014/chart" uri="{C3380CC4-5D6E-409C-BE32-E72D297353CC}">
              <c16:uniqueId val="{00000001-A938-41AD-BAC1-ED878A5B29C0}"/>
            </c:ext>
          </c:extLst>
        </c:ser>
        <c:dLbls>
          <c:showLegendKey val="0"/>
          <c:showVal val="0"/>
          <c:showCatName val="0"/>
          <c:showSerName val="0"/>
          <c:showPercent val="0"/>
          <c:showBubbleSize val="0"/>
        </c:dLbls>
        <c:marker val="1"/>
        <c:smooth val="0"/>
        <c:axId val="898343696"/>
        <c:axId val="898334448"/>
      </c:lineChart>
      <c:catAx>
        <c:axId val="898343696"/>
        <c:scaling>
          <c:orientation val="minMax"/>
        </c:scaling>
        <c:delete val="0"/>
        <c:axPos val="b"/>
        <c:title>
          <c:tx>
            <c:rich>
              <a:bodyPr/>
              <a:lstStyle/>
              <a:p>
                <a:pPr>
                  <a:defRPr lang="es-ES"/>
                </a:pPr>
                <a:r>
                  <a:rPr lang="en-US"/>
                  <a:t>Mes</a:t>
                </a:r>
              </a:p>
            </c:rich>
          </c:tx>
          <c:layout>
            <c:manualLayout>
              <c:xMode val="edge"/>
              <c:yMode val="edge"/>
              <c:x val="0.50795454545454544"/>
              <c:y val="0.84802431610943019"/>
            </c:manualLayout>
          </c:layout>
          <c:overlay val="0"/>
        </c:title>
        <c:numFmt formatCode="General" sourceLinked="1"/>
        <c:majorTickMark val="out"/>
        <c:minorTickMark val="none"/>
        <c:tickLblPos val="nextTo"/>
        <c:txPr>
          <a:bodyPr rot="0" vert="horz"/>
          <a:lstStyle/>
          <a:p>
            <a:pPr>
              <a:defRPr lang="es-ES"/>
            </a:pPr>
            <a:endParaRPr lang="es-CO"/>
          </a:p>
        </c:txPr>
        <c:crossAx val="898334448"/>
        <c:crosses val="autoZero"/>
        <c:auto val="1"/>
        <c:lblAlgn val="ctr"/>
        <c:lblOffset val="100"/>
        <c:tickLblSkip val="1"/>
        <c:tickMarkSkip val="1"/>
        <c:noMultiLvlLbl val="0"/>
      </c:catAx>
      <c:valAx>
        <c:axId val="898334448"/>
        <c:scaling>
          <c:orientation val="minMax"/>
        </c:scaling>
        <c:delete val="0"/>
        <c:axPos val="l"/>
        <c:title>
          <c:tx>
            <c:rich>
              <a:bodyPr/>
              <a:lstStyle/>
              <a:p>
                <a:pPr>
                  <a:defRPr lang="es-ES"/>
                </a:pPr>
                <a:r>
                  <a:rPr lang="en-US" b="0"/>
                  <a:t>Dias</a:t>
                </a:r>
              </a:p>
            </c:rich>
          </c:tx>
          <c:layout>
            <c:manualLayout>
              <c:xMode val="edge"/>
              <c:yMode val="edge"/>
              <c:x val="1.5786134416605778E-2"/>
              <c:y val="0.43465038427082925"/>
            </c:manualLayout>
          </c:layout>
          <c:overlay val="0"/>
        </c:title>
        <c:numFmt formatCode="_ * #,##0.0_ ;_ * \-#,##0.0_ ;_ * &quot;-&quot;??_ ;_ @_ " sourceLinked="1"/>
        <c:majorTickMark val="out"/>
        <c:minorTickMark val="none"/>
        <c:tickLblPos val="nextTo"/>
        <c:txPr>
          <a:bodyPr rot="0" vert="horz"/>
          <a:lstStyle/>
          <a:p>
            <a:pPr>
              <a:defRPr lang="es-ES"/>
            </a:pPr>
            <a:endParaRPr lang="es-CO"/>
          </a:p>
        </c:txPr>
        <c:crossAx val="898343696"/>
        <c:crosses val="autoZero"/>
        <c:crossBetween val="between"/>
      </c:valAx>
    </c:plotArea>
    <c:legend>
      <c:legendPos val="b"/>
      <c:layout>
        <c:manualLayout>
          <c:xMode val="edge"/>
          <c:yMode val="edge"/>
          <c:x val="0.42766799308023845"/>
          <c:y val="0.93009118541033431"/>
          <c:w val="0.18979051369889793"/>
          <c:h val="5.2624200418061512E-2"/>
        </c:manualLayout>
      </c:layout>
      <c:overlay val="0"/>
      <c:txPr>
        <a:bodyPr/>
        <a:lstStyle/>
        <a:p>
          <a:pPr>
            <a:defRPr lang="es-ES"/>
          </a:pPr>
          <a:endParaRPr lang="es-CO"/>
        </a:p>
      </c:txPr>
    </c:legend>
    <c:plotVisOnly val="1"/>
    <c:dispBlanksAs val="gap"/>
    <c:showDLblsOverMax val="0"/>
  </c:chart>
  <c:printSettings>
    <c:headerFooter alignWithMargins="0"/>
    <c:pageMargins b="1" l="0.75000000000000444" r="0.75000000000000444"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133350</xdr:colOff>
      <xdr:row>38</xdr:row>
      <xdr:rowOff>95250</xdr:rowOff>
    </xdr:from>
    <xdr:to>
      <xdr:col>8</xdr:col>
      <xdr:colOff>1809750</xdr:colOff>
      <xdr:row>47</xdr:row>
      <xdr:rowOff>228600</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781050</xdr:colOff>
      <xdr:row>1</xdr:row>
      <xdr:rowOff>133350</xdr:rowOff>
    </xdr:from>
    <xdr:to>
      <xdr:col>2</xdr:col>
      <xdr:colOff>771525</xdr:colOff>
      <xdr:row>2</xdr:row>
      <xdr:rowOff>219075</xdr:rowOff>
    </xdr:to>
    <xdr:pic>
      <xdr:nvPicPr>
        <xdr:cNvPr id="2" name="Imagen 1" descr="http://fontur.com.co/aym_image/aym_logo/aym_logo_fontur.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342900"/>
          <a:ext cx="1323975"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1524001</xdr:colOff>
      <xdr:row>1</xdr:row>
      <xdr:rowOff>272145</xdr:rowOff>
    </xdr:from>
    <xdr:to>
      <xdr:col>2</xdr:col>
      <xdr:colOff>625930</xdr:colOff>
      <xdr:row>1</xdr:row>
      <xdr:rowOff>830038</xdr:rowOff>
    </xdr:to>
    <xdr:pic>
      <xdr:nvPicPr>
        <xdr:cNvPr id="2" name="Imagen 1" descr="http://fontur.com.co/aym_image/aym_logo/aym_logo_fontur.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1" y="443595"/>
          <a:ext cx="1816554" cy="5578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ddiaz/Desktop/Matriz%20proyectos%20Fontur%20Acumulado%20-%20IV-2017%20ajustado%20(9)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cadavid/Google%20Drive/CCADAVID/FONTUR/APOYO%20A%20LAS%20REGIONES/PROCESO%20ACOMPA&#209;AMIENTO%20A%20LAS%20REGIONES%20-%20PLANEACION%20FONTUR/REPORTE%20INDICADORES/2017/Soporte%20indicadores%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lacosta/AppData/Local/Microsoft/Windows/INetCache/Content.Outlook/T1G9YDG1/Matriz%20de%20seguimiento%20Comite%20Fiduciario%20-%20Mode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NTUR"/>
    </sheetNames>
    <sheetDataSet>
      <sheetData sheetId="0">
        <row r="308">
          <cell r="C308" t="str">
            <v>Competitividad</v>
          </cell>
          <cell r="D308" t="str">
            <v>Delegado supervisión</v>
          </cell>
          <cell r="E308" t="str">
            <v>Radicado FONTUR</v>
          </cell>
        </row>
        <row r="309">
          <cell r="C309" t="str">
            <v>Promoción y mercadeo</v>
          </cell>
          <cell r="D309" t="str">
            <v>Apoyo</v>
          </cell>
          <cell r="E309" t="str">
            <v>En formulación</v>
          </cell>
        </row>
        <row r="310">
          <cell r="C310" t="str">
            <v>Infraestructura</v>
          </cell>
          <cell r="D310" t="str">
            <v>N/A</v>
          </cell>
          <cell r="E310" t="str">
            <v>En evaluación</v>
          </cell>
        </row>
        <row r="311">
          <cell r="E311" t="str">
            <v>Aprobado</v>
          </cell>
        </row>
        <row r="312">
          <cell r="E312" t="str">
            <v>En ejecución/en contratación</v>
          </cell>
        </row>
        <row r="313">
          <cell r="E313" t="str">
            <v>En ejecución/contratado</v>
          </cell>
        </row>
        <row r="314">
          <cell r="E314" t="str">
            <v>En ejecución/en ejecución</v>
          </cell>
        </row>
        <row r="315">
          <cell r="E315" t="str">
            <v>Cierre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yectos asesorados 2017"/>
      <sheetName val="Proyectos asesorados 2018"/>
      <sheetName val="Participación inst. 2017"/>
      <sheetName val="Participación inst. 2018"/>
      <sheetName val="Dinámica"/>
      <sheetName val="Datos"/>
    </sheetNames>
    <sheetDataSet>
      <sheetData sheetId="0" refreshError="1"/>
      <sheetData sheetId="1" refreshError="1"/>
      <sheetData sheetId="2" refreshError="1"/>
      <sheetData sheetId="3" refreshError="1"/>
      <sheetData sheetId="4" refreshError="1"/>
      <sheetData sheetId="5">
        <row r="2">
          <cell r="B2" t="str">
            <v>Jornadas de formalización turística MinCIT</v>
          </cell>
        </row>
        <row r="3">
          <cell r="B3" t="str">
            <v>Jornadas de fortalecimiento institucional MinCIT</v>
          </cell>
        </row>
        <row r="4">
          <cell r="B4" t="str">
            <v xml:space="preserve">Ruedas de servicio MiCITio </v>
          </cell>
        </row>
        <row r="5">
          <cell r="B5" t="str">
            <v>Feria Nacional de Servicio al ciudadano</v>
          </cell>
        </row>
        <row r="6">
          <cell r="B6" t="str">
            <v>Rueda de negocios Propaís</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yectos"/>
      <sheetName val="Convocatoria"/>
    </sheetNames>
    <sheetDataSet>
      <sheetData sheetId="0">
        <row r="101">
          <cell r="C101" t="str">
            <v>Delegado de supervisión</v>
          </cell>
        </row>
      </sheetData>
      <sheetData sheetId="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vmlDrawing" Target="../drawings/vmlDrawing4.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5.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V17"/>
  <sheetViews>
    <sheetView showGridLines="0" zoomScale="90" zoomScaleNormal="90" workbookViewId="0">
      <selection activeCell="B2" sqref="B2:E2"/>
    </sheetView>
  </sheetViews>
  <sheetFormatPr baseColWidth="10" defaultColWidth="36.5703125" defaultRowHeight="16.5" x14ac:dyDescent="0.3"/>
  <cols>
    <col min="1" max="1" width="9.42578125" style="1" customWidth="1"/>
    <col min="2" max="2" width="31.85546875" style="1" customWidth="1"/>
    <col min="3" max="3" width="35.140625" style="1" customWidth="1"/>
    <col min="4" max="16384" width="36.5703125" style="1"/>
  </cols>
  <sheetData>
    <row r="1" spans="2:22" ht="24" customHeight="1" x14ac:dyDescent="0.3"/>
    <row r="2" spans="2:22" s="2" customFormat="1" ht="24" customHeight="1" x14ac:dyDescent="0.3">
      <c r="B2" s="161" t="s">
        <v>60</v>
      </c>
      <c r="C2" s="161"/>
      <c r="D2" s="162"/>
      <c r="E2" s="163"/>
    </row>
    <row r="3" spans="2:22" s="4" customFormat="1" ht="18" x14ac:dyDescent="0.3">
      <c r="B3" s="3"/>
      <c r="C3" s="3"/>
      <c r="D3" s="3"/>
      <c r="E3" s="3"/>
    </row>
    <row r="4" spans="2:22" s="5" customFormat="1" ht="85.5" customHeight="1" x14ac:dyDescent="0.2">
      <c r="B4" s="158" t="s">
        <v>64</v>
      </c>
      <c r="C4" s="158"/>
      <c r="D4" s="159" t="s">
        <v>82</v>
      </c>
      <c r="E4" s="160"/>
    </row>
    <row r="5" spans="2:22" s="7" customFormat="1" ht="23.25" customHeight="1" x14ac:dyDescent="0.2">
      <c r="B5" s="6" t="s">
        <v>0</v>
      </c>
      <c r="C5" s="164" t="s">
        <v>65</v>
      </c>
      <c r="D5" s="165"/>
      <c r="E5" s="166"/>
    </row>
    <row r="6" spans="2:22" s="7" customFormat="1" ht="32.25" customHeight="1" x14ac:dyDescent="0.2">
      <c r="B6" s="6" t="s">
        <v>1</v>
      </c>
      <c r="C6" s="164" t="s">
        <v>66</v>
      </c>
      <c r="D6" s="165"/>
      <c r="E6" s="166"/>
    </row>
    <row r="7" spans="2:22" s="7" customFormat="1" ht="51.75" customHeight="1" x14ac:dyDescent="0.2">
      <c r="B7" s="6" t="s">
        <v>59</v>
      </c>
      <c r="C7" s="8" t="s">
        <v>69</v>
      </c>
      <c r="D7" s="6" t="s">
        <v>2</v>
      </c>
      <c r="E7" s="9" t="s">
        <v>49</v>
      </c>
    </row>
    <row r="8" spans="2:22" s="7" customFormat="1" ht="50.25" customHeight="1" x14ac:dyDescent="0.2">
      <c r="B8" s="6" t="s">
        <v>55</v>
      </c>
      <c r="C8" s="10" t="s">
        <v>76</v>
      </c>
      <c r="D8" s="6" t="s">
        <v>3</v>
      </c>
      <c r="E8" s="9" t="s">
        <v>50</v>
      </c>
    </row>
    <row r="9" spans="2:22" s="12" customFormat="1" ht="31.5" customHeight="1" x14ac:dyDescent="0.2">
      <c r="B9" s="11" t="s">
        <v>56</v>
      </c>
      <c r="C9" s="9" t="s">
        <v>52</v>
      </c>
      <c r="D9" s="11" t="s">
        <v>4</v>
      </c>
      <c r="E9" s="9" t="s">
        <v>10</v>
      </c>
      <c r="F9" s="7"/>
      <c r="G9" s="7"/>
      <c r="H9" s="7"/>
      <c r="I9" s="7"/>
      <c r="J9" s="7"/>
      <c r="K9" s="7"/>
      <c r="L9" s="7"/>
      <c r="M9" s="7"/>
      <c r="N9" s="7"/>
      <c r="O9" s="7"/>
      <c r="P9" s="7"/>
      <c r="Q9" s="7"/>
      <c r="R9" s="7"/>
      <c r="S9" s="7"/>
      <c r="T9" s="7"/>
      <c r="U9" s="7"/>
      <c r="V9" s="7"/>
    </row>
    <row r="10" spans="2:22" s="12" customFormat="1" ht="35.25" customHeight="1" x14ac:dyDescent="0.2">
      <c r="B10" s="11" t="s">
        <v>5</v>
      </c>
      <c r="C10" s="13">
        <v>1</v>
      </c>
      <c r="D10" s="11" t="s">
        <v>6</v>
      </c>
      <c r="E10" s="9" t="s">
        <v>61</v>
      </c>
      <c r="F10" s="7"/>
      <c r="G10" s="7"/>
      <c r="H10" s="7"/>
      <c r="I10" s="7"/>
      <c r="J10" s="7"/>
      <c r="K10" s="7"/>
      <c r="L10" s="7"/>
      <c r="M10" s="7"/>
      <c r="N10" s="7"/>
      <c r="O10" s="7"/>
      <c r="P10" s="7"/>
      <c r="Q10" s="7"/>
      <c r="R10" s="7"/>
      <c r="S10" s="7"/>
      <c r="T10" s="7"/>
      <c r="U10" s="7"/>
      <c r="V10" s="7"/>
    </row>
    <row r="11" spans="2:22" s="12" customFormat="1" ht="45" customHeight="1" x14ac:dyDescent="0.2">
      <c r="B11" s="11" t="s">
        <v>57</v>
      </c>
      <c r="C11" s="9" t="s">
        <v>70</v>
      </c>
      <c r="D11" s="11" t="s">
        <v>53</v>
      </c>
      <c r="E11" s="9" t="s">
        <v>62</v>
      </c>
      <c r="F11" s="7"/>
      <c r="G11" s="7"/>
      <c r="H11" s="7"/>
      <c r="I11" s="7"/>
      <c r="J11" s="7"/>
      <c r="K11" s="7"/>
      <c r="L11" s="7"/>
      <c r="M11" s="7"/>
      <c r="N11" s="7"/>
      <c r="O11" s="7"/>
      <c r="P11" s="7"/>
      <c r="Q11" s="7"/>
      <c r="R11" s="7"/>
      <c r="S11" s="7"/>
      <c r="T11" s="7"/>
      <c r="U11" s="7"/>
      <c r="V11" s="7"/>
    </row>
    <row r="12" spans="2:22" s="12" customFormat="1" ht="18.75" customHeight="1" x14ac:dyDescent="0.2">
      <c r="B12" s="167" t="s">
        <v>7</v>
      </c>
      <c r="C12" s="168"/>
      <c r="D12" s="168"/>
      <c r="E12" s="169"/>
      <c r="F12" s="7"/>
      <c r="G12" s="7"/>
      <c r="H12" s="7"/>
      <c r="I12" s="7"/>
      <c r="J12" s="7"/>
      <c r="K12" s="7"/>
      <c r="L12" s="7"/>
      <c r="M12" s="7"/>
      <c r="N12" s="7"/>
      <c r="O12" s="7"/>
      <c r="P12" s="7"/>
      <c r="Q12" s="7"/>
      <c r="R12" s="7"/>
      <c r="S12" s="7"/>
      <c r="T12" s="7"/>
      <c r="U12" s="7"/>
      <c r="V12" s="7"/>
    </row>
    <row r="13" spans="2:22" s="12" customFormat="1" ht="25.5" customHeight="1" x14ac:dyDescent="0.2">
      <c r="B13" s="11" t="s">
        <v>54</v>
      </c>
      <c r="C13" s="170" t="s">
        <v>67</v>
      </c>
      <c r="D13" s="170"/>
      <c r="E13" s="170"/>
      <c r="F13" s="7"/>
      <c r="G13" s="7"/>
      <c r="H13" s="7"/>
      <c r="I13" s="7"/>
      <c r="J13" s="7"/>
      <c r="K13" s="7"/>
      <c r="L13" s="7"/>
      <c r="M13" s="7"/>
      <c r="N13" s="7"/>
      <c r="O13" s="7"/>
      <c r="P13" s="7"/>
      <c r="Q13" s="7"/>
      <c r="R13" s="7"/>
      <c r="S13" s="7"/>
      <c r="T13" s="7"/>
      <c r="U13" s="7"/>
      <c r="V13" s="7"/>
    </row>
    <row r="14" spans="2:22" s="12" customFormat="1" ht="37.5" customHeight="1" x14ac:dyDescent="0.2">
      <c r="B14" s="11" t="s">
        <v>58</v>
      </c>
      <c r="C14" s="170" t="s">
        <v>63</v>
      </c>
      <c r="D14" s="170"/>
      <c r="E14" s="170"/>
      <c r="F14" s="7"/>
      <c r="G14" s="7"/>
      <c r="H14" s="7"/>
      <c r="I14" s="7"/>
      <c r="J14" s="7"/>
      <c r="K14" s="7"/>
      <c r="L14" s="7"/>
      <c r="M14" s="7"/>
      <c r="N14" s="7"/>
      <c r="O14" s="7"/>
      <c r="P14" s="7"/>
      <c r="Q14" s="7"/>
      <c r="R14" s="7"/>
      <c r="S14" s="7"/>
      <c r="T14" s="7"/>
      <c r="U14" s="7"/>
      <c r="V14" s="7"/>
    </row>
    <row r="15" spans="2:22" s="12" customFormat="1" ht="29.25" customHeight="1" x14ac:dyDescent="0.2">
      <c r="B15" s="11" t="s">
        <v>8</v>
      </c>
      <c r="C15" s="157" t="s">
        <v>80</v>
      </c>
      <c r="D15" s="157"/>
      <c r="E15" s="157"/>
      <c r="F15" s="7"/>
      <c r="G15" s="7"/>
      <c r="H15" s="7"/>
      <c r="I15" s="7"/>
      <c r="J15" s="7"/>
      <c r="K15" s="7"/>
      <c r="L15" s="7"/>
      <c r="M15" s="7"/>
      <c r="N15" s="7"/>
      <c r="O15" s="7"/>
      <c r="P15" s="7"/>
      <c r="Q15" s="7"/>
      <c r="R15" s="7"/>
      <c r="S15" s="7"/>
      <c r="T15" s="7"/>
      <c r="U15" s="7"/>
      <c r="V15" s="7"/>
    </row>
    <row r="16" spans="2:22" x14ac:dyDescent="0.3">
      <c r="F16" s="7"/>
      <c r="G16" s="7"/>
      <c r="H16" s="7"/>
      <c r="I16" s="7"/>
      <c r="J16" s="7"/>
      <c r="K16" s="7"/>
      <c r="L16" s="7"/>
      <c r="M16" s="7"/>
      <c r="N16" s="7"/>
      <c r="O16" s="7"/>
      <c r="P16" s="7"/>
      <c r="Q16" s="7"/>
      <c r="R16" s="7"/>
      <c r="S16" s="7"/>
      <c r="T16" s="7"/>
      <c r="U16" s="7"/>
      <c r="V16" s="7"/>
    </row>
    <row r="17" spans="6:22" x14ac:dyDescent="0.3">
      <c r="F17" s="7"/>
      <c r="G17" s="7"/>
      <c r="H17" s="7"/>
      <c r="I17" s="7"/>
      <c r="J17" s="7"/>
      <c r="K17" s="7"/>
      <c r="L17" s="7"/>
      <c r="M17" s="7"/>
      <c r="N17" s="7"/>
      <c r="O17" s="7"/>
      <c r="P17" s="7"/>
      <c r="Q17" s="7"/>
      <c r="R17" s="7"/>
      <c r="S17" s="7"/>
      <c r="T17" s="7"/>
      <c r="U17" s="7"/>
      <c r="V17" s="7"/>
    </row>
  </sheetData>
  <mergeCells count="9">
    <mergeCell ref="C15:E15"/>
    <mergeCell ref="B4:C4"/>
    <mergeCell ref="D4:E4"/>
    <mergeCell ref="B2:E2"/>
    <mergeCell ref="C5:E5"/>
    <mergeCell ref="C6:E6"/>
    <mergeCell ref="B12:E12"/>
    <mergeCell ref="C13:E13"/>
    <mergeCell ref="C14:E14"/>
  </mergeCells>
  <printOptions horizontalCentered="1"/>
  <pageMargins left="0.78740157480314965" right="0.78740157480314965" top="1.1811023622047245" bottom="0.78740157480314965" header="0.31496062992125984" footer="0.31496062992125984"/>
  <pageSetup scale="80" fitToHeight="0" orientation="landscape" r:id="rId1"/>
  <headerFooter scaleWithDoc="0">
    <oddHeader>&amp;L&amp;G</oddHeader>
    <oddFooter>&amp;L&amp;"Futura Std Book,Normal"&amp;8Código: I-DCAR-01&amp;C&amp;"Futura Std Book,Normal"&amp;8Versión 00
COPIA CONTROLADA&amp;R&amp;"Futura Std Book,Normal"&amp;8Página &amp;P de &amp;N</oddFooter>
  </headerFooter>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0"/>
  <sheetViews>
    <sheetView showGridLines="0" tabSelected="1" topLeftCell="E1" zoomScaleNormal="100" zoomScaleSheetLayoutView="90" zoomScalePageLayoutView="85" workbookViewId="0">
      <selection activeCell="H8" sqref="H8:H9"/>
    </sheetView>
  </sheetViews>
  <sheetFormatPr baseColWidth="10" defaultRowHeight="19.5" x14ac:dyDescent="0.35"/>
  <cols>
    <col min="1" max="3" width="20.7109375" style="29" customWidth="1"/>
    <col min="4" max="4" width="20.7109375" style="29" hidden="1" customWidth="1"/>
    <col min="5" max="8" width="20.7109375" style="29" customWidth="1"/>
    <col min="9" max="9" width="31.28515625" style="29" customWidth="1"/>
    <col min="10" max="10" width="11.42578125" style="28"/>
    <col min="11" max="11" width="30.85546875" style="36" hidden="1" customWidth="1"/>
    <col min="12" max="12" width="0" style="29" hidden="1" customWidth="1"/>
    <col min="13" max="16384" width="11.42578125" style="29"/>
  </cols>
  <sheetData>
    <row r="1" spans="1:12" s="17" customFormat="1" x14ac:dyDescent="0.35">
      <c r="A1" s="203" t="s">
        <v>11</v>
      </c>
      <c r="B1" s="203"/>
      <c r="C1" s="203"/>
      <c r="D1" s="203"/>
      <c r="E1" s="203"/>
      <c r="F1" s="203"/>
      <c r="G1" s="203"/>
      <c r="H1" s="203"/>
      <c r="I1" s="203"/>
      <c r="J1" s="14"/>
      <c r="K1" s="15" t="s">
        <v>51</v>
      </c>
      <c r="L1" s="16"/>
    </row>
    <row r="2" spans="1:12" s="17" customFormat="1" ht="30.75" hidden="1" x14ac:dyDescent="0.55000000000000004">
      <c r="A2" s="204"/>
      <c r="B2" s="204"/>
      <c r="C2" s="204"/>
      <c r="D2" s="204"/>
      <c r="E2" s="204"/>
      <c r="F2" s="204"/>
      <c r="G2" s="204"/>
      <c r="H2" s="204"/>
      <c r="I2" s="204"/>
      <c r="J2" s="14"/>
      <c r="K2" s="16" t="s">
        <v>48</v>
      </c>
      <c r="L2" s="16"/>
    </row>
    <row r="3" spans="1:12" s="17" customFormat="1" ht="30.75" hidden="1" x14ac:dyDescent="0.55000000000000004">
      <c r="A3" s="204"/>
      <c r="B3" s="204"/>
      <c r="C3" s="204"/>
      <c r="D3" s="204"/>
      <c r="E3" s="204"/>
      <c r="F3" s="204"/>
      <c r="G3" s="204"/>
      <c r="H3" s="204"/>
      <c r="I3" s="204"/>
      <c r="J3" s="14"/>
      <c r="K3" s="16" t="s">
        <v>47</v>
      </c>
      <c r="L3" s="16"/>
    </row>
    <row r="4" spans="1:12" s="17" customFormat="1" ht="30.75" hidden="1" x14ac:dyDescent="0.55000000000000004">
      <c r="A4" s="204"/>
      <c r="B4" s="204"/>
      <c r="C4" s="204"/>
      <c r="D4" s="204"/>
      <c r="E4" s="204"/>
      <c r="F4" s="204"/>
      <c r="G4" s="204"/>
      <c r="H4" s="204"/>
      <c r="I4" s="204"/>
      <c r="J4" s="14"/>
      <c r="K4" s="16" t="s">
        <v>46</v>
      </c>
      <c r="L4" s="16"/>
    </row>
    <row r="5" spans="1:12" s="17" customFormat="1" x14ac:dyDescent="0.35">
      <c r="A5" s="18"/>
      <c r="B5" s="19"/>
      <c r="C5" s="19"/>
      <c r="D5" s="19"/>
      <c r="E5" s="19"/>
      <c r="F5" s="19"/>
      <c r="G5" s="19"/>
      <c r="H5" s="19"/>
      <c r="I5" s="19"/>
      <c r="J5" s="14"/>
      <c r="K5" s="16" t="s">
        <v>38</v>
      </c>
    </row>
    <row r="6" spans="1:12" s="23" customFormat="1" ht="31.5" customHeight="1" x14ac:dyDescent="0.3">
      <c r="A6" s="70" t="s">
        <v>9</v>
      </c>
      <c r="B6" s="205" t="s">
        <v>68</v>
      </c>
      <c r="C6" s="205"/>
      <c r="D6" s="71"/>
      <c r="E6" s="194" t="s">
        <v>12</v>
      </c>
      <c r="F6" s="194"/>
      <c r="G6" s="194"/>
      <c r="H6" s="74" t="s">
        <v>13</v>
      </c>
      <c r="I6" s="20" t="s">
        <v>354</v>
      </c>
      <c r="J6" s="21"/>
      <c r="K6" s="22" t="s">
        <v>45</v>
      </c>
    </row>
    <row r="7" spans="1:12" s="25" customFormat="1" ht="31.5" customHeight="1" x14ac:dyDescent="0.3">
      <c r="A7" s="191" t="s">
        <v>14</v>
      </c>
      <c r="B7" s="192"/>
      <c r="C7" s="193"/>
      <c r="D7" s="72"/>
      <c r="E7" s="194" t="s">
        <v>15</v>
      </c>
      <c r="F7" s="194"/>
      <c r="G7" s="72" t="s">
        <v>16</v>
      </c>
      <c r="H7" s="72" t="s">
        <v>17</v>
      </c>
      <c r="I7" s="73" t="s">
        <v>18</v>
      </c>
      <c r="J7" s="24"/>
      <c r="K7" s="24"/>
    </row>
    <row r="8" spans="1:12" s="25" customFormat="1" ht="20.100000000000001" customHeight="1" x14ac:dyDescent="0.3">
      <c r="A8" s="195" t="s">
        <v>65</v>
      </c>
      <c r="B8" s="196"/>
      <c r="C8" s="197"/>
      <c r="D8" s="26"/>
      <c r="E8" s="195" t="str">
        <f>+'estruct ficha tecn indicadores'!C7</f>
        <v>Numero de actividades ejecutadas/número de actividades programadas*100</v>
      </c>
      <c r="F8" s="196"/>
      <c r="G8" s="201">
        <v>1</v>
      </c>
      <c r="H8" s="249">
        <v>0.92500000000000004</v>
      </c>
      <c r="I8" s="175" t="s">
        <v>52</v>
      </c>
      <c r="J8" s="24"/>
      <c r="K8" s="22"/>
    </row>
    <row r="9" spans="1:12" ht="51" customHeight="1" x14ac:dyDescent="0.35">
      <c r="A9" s="198"/>
      <c r="B9" s="199"/>
      <c r="C9" s="200"/>
      <c r="D9" s="27"/>
      <c r="E9" s="198"/>
      <c r="F9" s="199"/>
      <c r="G9" s="202"/>
      <c r="H9" s="249"/>
      <c r="I9" s="176"/>
      <c r="K9" s="16"/>
      <c r="L9" s="14"/>
    </row>
    <row r="10" spans="1:12" x14ac:dyDescent="0.35">
      <c r="A10" s="30"/>
      <c r="B10" s="31"/>
      <c r="C10" s="31"/>
      <c r="D10" s="31"/>
      <c r="E10" s="31"/>
      <c r="F10" s="31"/>
      <c r="G10" s="31"/>
      <c r="H10" s="31"/>
      <c r="I10" s="32"/>
      <c r="K10" s="15"/>
      <c r="L10" s="14"/>
    </row>
    <row r="11" spans="1:12" x14ac:dyDescent="0.35">
      <c r="A11" s="33"/>
      <c r="B11" s="34"/>
      <c r="C11" s="34"/>
      <c r="D11" s="34"/>
      <c r="E11" s="34"/>
      <c r="F11" s="34"/>
      <c r="G11" s="34"/>
      <c r="H11" s="34"/>
      <c r="I11" s="35"/>
      <c r="K11" s="15"/>
      <c r="L11" s="14"/>
    </row>
    <row r="12" spans="1:12" x14ac:dyDescent="0.35">
      <c r="A12" s="33"/>
      <c r="B12" s="34"/>
      <c r="C12" s="34"/>
      <c r="D12" s="34"/>
      <c r="E12" s="34"/>
      <c r="F12" s="34"/>
      <c r="G12" s="34"/>
      <c r="H12" s="34"/>
      <c r="I12" s="35"/>
      <c r="K12" s="15"/>
      <c r="L12" s="14"/>
    </row>
    <row r="13" spans="1:12" x14ac:dyDescent="0.35">
      <c r="A13" s="33"/>
      <c r="B13" s="34"/>
      <c r="C13" s="34"/>
      <c r="D13" s="34"/>
      <c r="E13" s="34"/>
      <c r="F13" s="34"/>
      <c r="G13" s="34"/>
      <c r="H13" s="34"/>
      <c r="I13" s="35"/>
      <c r="K13" s="15"/>
      <c r="L13" s="14"/>
    </row>
    <row r="14" spans="1:12" x14ac:dyDescent="0.35">
      <c r="A14" s="33"/>
      <c r="B14" s="34"/>
      <c r="C14" s="34"/>
      <c r="D14" s="34"/>
      <c r="E14" s="34"/>
      <c r="F14" s="34"/>
      <c r="G14" s="34"/>
      <c r="H14" s="34"/>
      <c r="I14" s="35"/>
    </row>
    <row r="15" spans="1:12" x14ac:dyDescent="0.35">
      <c r="A15" s="177" t="s">
        <v>19</v>
      </c>
      <c r="B15" s="178"/>
      <c r="C15" s="37" t="s">
        <v>20</v>
      </c>
      <c r="D15" s="38"/>
      <c r="E15" s="39" t="s">
        <v>21</v>
      </c>
      <c r="F15" s="34"/>
      <c r="G15" s="34"/>
      <c r="H15" s="34"/>
      <c r="I15" s="35"/>
    </row>
    <row r="16" spans="1:12" x14ac:dyDescent="0.35">
      <c r="A16" s="40"/>
      <c r="B16" s="41"/>
      <c r="C16" s="38"/>
      <c r="D16" s="38"/>
      <c r="E16" s="39"/>
      <c r="F16" s="34"/>
      <c r="G16" s="34"/>
      <c r="H16" s="34"/>
      <c r="I16" s="35"/>
    </row>
    <row r="17" spans="1:11" x14ac:dyDescent="0.35">
      <c r="A17" s="40"/>
      <c r="B17" s="41"/>
      <c r="C17" s="38"/>
      <c r="D17" s="38"/>
      <c r="E17" s="39"/>
      <c r="F17" s="34"/>
      <c r="G17" s="34"/>
      <c r="H17" s="34"/>
      <c r="I17" s="35"/>
    </row>
    <row r="18" spans="1:11" x14ac:dyDescent="0.35">
      <c r="A18" s="40"/>
      <c r="B18" s="41"/>
      <c r="C18" s="38"/>
      <c r="D18" s="38"/>
      <c r="E18" s="39"/>
      <c r="F18" s="34"/>
      <c r="G18" s="34"/>
      <c r="H18" s="34"/>
      <c r="I18" s="35"/>
    </row>
    <row r="19" spans="1:11" x14ac:dyDescent="0.35">
      <c r="A19" s="33"/>
      <c r="B19" s="34"/>
      <c r="C19" s="34"/>
      <c r="D19" s="34"/>
      <c r="E19" s="34"/>
      <c r="F19" s="34"/>
      <c r="G19" s="34"/>
      <c r="H19" s="34"/>
      <c r="I19" s="35"/>
    </row>
    <row r="20" spans="1:11" x14ac:dyDescent="0.35">
      <c r="A20" s="42" t="s">
        <v>22</v>
      </c>
      <c r="B20" s="43" t="s">
        <v>23</v>
      </c>
      <c r="C20" s="44" t="s">
        <v>16</v>
      </c>
      <c r="D20" s="45"/>
      <c r="E20" s="45"/>
      <c r="F20" s="45"/>
      <c r="G20" s="34"/>
      <c r="H20" s="34"/>
      <c r="I20" s="35"/>
    </row>
    <row r="21" spans="1:11" x14ac:dyDescent="0.35">
      <c r="A21" s="46" t="s">
        <v>24</v>
      </c>
      <c r="B21" s="75"/>
      <c r="C21" s="76"/>
      <c r="D21" s="47" t="e">
        <f>+B21/C21</f>
        <v>#DIV/0!</v>
      </c>
      <c r="E21" s="48" t="str">
        <f>+IF(C21=0,$K$6,IF(D21=0,$K$5,IF($C$15="mayor que la meta",(IF(D21&lt;1,$K$4,(IF(AND(D21&gt;=1,D21&lt;1.03),$K$3,(IF(AND(D21&gt;=1.03,D21&lt;1.07),$K$2,$K$1)))))),IF($C$15="menor que la meta",(IF(D21&lt;=0.93,$K$1,(IF(AND(D21&gt;0.93,D21&lt;=0.97),$K$2,(IF(AND(D21&gt;0.97,D21&lt;=1),$K$3,$K$4))))))))))</f>
        <v>La meta es 0, especifique en el ANALISIS DE DATOS el resultado de la medición con respecto a la meta programada</v>
      </c>
      <c r="F21" s="49"/>
      <c r="G21" s="49"/>
      <c r="H21" s="50"/>
      <c r="I21" s="51"/>
      <c r="J21" s="52"/>
      <c r="K21" s="53" t="e">
        <f>+B21/C21</f>
        <v>#DIV/0!</v>
      </c>
    </row>
    <row r="22" spans="1:11" x14ac:dyDescent="0.35">
      <c r="A22" s="46" t="s">
        <v>25</v>
      </c>
      <c r="B22" s="75"/>
      <c r="C22" s="76"/>
      <c r="D22" s="54" t="e">
        <f>+B22/C22</f>
        <v>#DIV/0!</v>
      </c>
      <c r="E22" s="48" t="str">
        <f t="shared" ref="E22:E32" si="0">+IF(C22=0,$K$6,IF(D22=0,$K$5,IF($C$15="mayor que la meta",(IF(D22&lt;1,$K$4,(IF(AND(D22&gt;=1,D22&lt;1.03),$K$3,(IF(AND(D22&gt;=1.03,D22&lt;1.07),$K$2,$K$1)))))),IF($C$15="menor que la meta",(IF(D22&lt;=0.93,$K$1,(IF(AND(D22&gt;0.93,D22&lt;=0.97),$K$2,(IF(AND(D22&gt;0.97,D22&lt;=1),$K$3,$K$4))))))))))</f>
        <v>La meta es 0, especifique en el ANALISIS DE DATOS el resultado de la medición con respecto a la meta programada</v>
      </c>
      <c r="F22" s="50"/>
      <c r="G22" s="50"/>
      <c r="H22" s="50"/>
      <c r="I22" s="51"/>
      <c r="J22" s="52"/>
      <c r="K22" s="53" t="e">
        <f t="shared" ref="K22:K32" si="1">+B22/C22</f>
        <v>#DIV/0!</v>
      </c>
    </row>
    <row r="23" spans="1:11" x14ac:dyDescent="0.35">
      <c r="A23" s="46" t="s">
        <v>26</v>
      </c>
      <c r="B23" s="75"/>
      <c r="C23" s="76"/>
      <c r="D23" s="54" t="e">
        <f t="shared" ref="D23:D32" si="2">+B23/C23</f>
        <v>#DIV/0!</v>
      </c>
      <c r="E23" s="48" t="str">
        <f t="shared" si="0"/>
        <v>La meta es 0, especifique en el ANALISIS DE DATOS el resultado de la medición con respecto a la meta programada</v>
      </c>
      <c r="F23" s="50"/>
      <c r="G23" s="50"/>
      <c r="H23" s="50"/>
      <c r="I23" s="51"/>
      <c r="J23" s="52"/>
      <c r="K23" s="53" t="e">
        <f t="shared" si="1"/>
        <v>#DIV/0!</v>
      </c>
    </row>
    <row r="24" spans="1:11" x14ac:dyDescent="0.35">
      <c r="A24" s="46" t="s">
        <v>27</v>
      </c>
      <c r="B24" s="75"/>
      <c r="C24" s="76"/>
      <c r="D24" s="54" t="e">
        <f t="shared" si="2"/>
        <v>#DIV/0!</v>
      </c>
      <c r="E24" s="48" t="str">
        <f t="shared" si="0"/>
        <v>La meta es 0, especifique en el ANALISIS DE DATOS el resultado de la medición con respecto a la meta programada</v>
      </c>
      <c r="F24" s="50"/>
      <c r="G24" s="50"/>
      <c r="H24" s="50"/>
      <c r="I24" s="51"/>
      <c r="J24" s="52"/>
      <c r="K24" s="53" t="e">
        <f t="shared" si="1"/>
        <v>#DIV/0!</v>
      </c>
    </row>
    <row r="25" spans="1:11" x14ac:dyDescent="0.35">
      <c r="A25" s="46" t="s">
        <v>28</v>
      </c>
      <c r="B25" s="75"/>
      <c r="C25" s="76"/>
      <c r="D25" s="54" t="e">
        <f t="shared" si="2"/>
        <v>#DIV/0!</v>
      </c>
      <c r="E25" s="48" t="str">
        <f t="shared" si="0"/>
        <v>La meta es 0, especifique en el ANALISIS DE DATOS el resultado de la medición con respecto a la meta programada</v>
      </c>
      <c r="F25" s="50"/>
      <c r="G25" s="50"/>
      <c r="H25" s="50"/>
      <c r="I25" s="51"/>
      <c r="J25" s="52"/>
      <c r="K25" s="53" t="e">
        <f t="shared" si="1"/>
        <v>#DIV/0!</v>
      </c>
    </row>
    <row r="26" spans="1:11" x14ac:dyDescent="0.35">
      <c r="A26" s="46" t="s">
        <v>29</v>
      </c>
      <c r="B26" s="75"/>
      <c r="C26" s="76"/>
      <c r="D26" s="54" t="e">
        <f t="shared" si="2"/>
        <v>#DIV/0!</v>
      </c>
      <c r="E26" s="48" t="str">
        <f t="shared" si="0"/>
        <v>La meta es 0, especifique en el ANALISIS DE DATOS el resultado de la medición con respecto a la meta programada</v>
      </c>
      <c r="F26" s="50"/>
      <c r="G26" s="50"/>
      <c r="H26" s="50"/>
      <c r="I26" s="51"/>
      <c r="J26" s="52"/>
      <c r="K26" s="53" t="e">
        <f t="shared" si="1"/>
        <v>#DIV/0!</v>
      </c>
    </row>
    <row r="27" spans="1:11" x14ac:dyDescent="0.35">
      <c r="A27" s="46" t="s">
        <v>30</v>
      </c>
      <c r="B27" s="75"/>
      <c r="C27" s="76"/>
      <c r="D27" s="54" t="e">
        <f t="shared" si="2"/>
        <v>#DIV/0!</v>
      </c>
      <c r="E27" s="48" t="str">
        <f t="shared" si="0"/>
        <v>La meta es 0, especifique en el ANALISIS DE DATOS el resultado de la medición con respecto a la meta programada</v>
      </c>
      <c r="F27" s="50"/>
      <c r="G27" s="50"/>
      <c r="H27" s="50"/>
      <c r="I27" s="51"/>
      <c r="J27" s="52"/>
      <c r="K27" s="53" t="e">
        <f t="shared" si="1"/>
        <v>#DIV/0!</v>
      </c>
    </row>
    <row r="28" spans="1:11" x14ac:dyDescent="0.35">
      <c r="A28" s="46" t="s">
        <v>31</v>
      </c>
      <c r="B28" s="75"/>
      <c r="C28" s="76"/>
      <c r="D28" s="54" t="e">
        <f t="shared" si="2"/>
        <v>#DIV/0!</v>
      </c>
      <c r="E28" s="48" t="str">
        <f t="shared" si="0"/>
        <v>La meta es 0, especifique en el ANALISIS DE DATOS el resultado de la medición con respecto a la meta programada</v>
      </c>
      <c r="F28" s="50"/>
      <c r="G28" s="50"/>
      <c r="H28" s="50"/>
      <c r="I28" s="51"/>
      <c r="J28" s="52"/>
      <c r="K28" s="53" t="e">
        <f t="shared" si="1"/>
        <v>#DIV/0!</v>
      </c>
    </row>
    <row r="29" spans="1:11" x14ac:dyDescent="0.35">
      <c r="A29" s="46" t="s">
        <v>32</v>
      </c>
      <c r="B29" s="75"/>
      <c r="C29" s="76"/>
      <c r="D29" s="54" t="e">
        <f t="shared" si="2"/>
        <v>#DIV/0!</v>
      </c>
      <c r="E29" s="48" t="str">
        <f t="shared" si="0"/>
        <v>La meta es 0, especifique en el ANALISIS DE DATOS el resultado de la medición con respecto a la meta programada</v>
      </c>
      <c r="F29" s="50"/>
      <c r="G29" s="50"/>
      <c r="H29" s="50"/>
      <c r="I29" s="51"/>
      <c r="J29" s="52"/>
      <c r="K29" s="53" t="e">
        <f t="shared" si="1"/>
        <v>#DIV/0!</v>
      </c>
    </row>
    <row r="30" spans="1:11" x14ac:dyDescent="0.35">
      <c r="A30" s="46" t="s">
        <v>33</v>
      </c>
      <c r="B30" s="75"/>
      <c r="C30" s="76"/>
      <c r="D30" s="54" t="e">
        <f t="shared" si="2"/>
        <v>#DIV/0!</v>
      </c>
      <c r="E30" s="48" t="str">
        <f t="shared" si="0"/>
        <v>La meta es 0, especifique en el ANALISIS DE DATOS el resultado de la medición con respecto a la meta programada</v>
      </c>
      <c r="F30" s="50"/>
      <c r="G30" s="50"/>
      <c r="H30" s="50"/>
      <c r="I30" s="51"/>
      <c r="J30" s="52"/>
      <c r="K30" s="53" t="e">
        <f t="shared" si="1"/>
        <v>#DIV/0!</v>
      </c>
    </row>
    <row r="31" spans="1:11" x14ac:dyDescent="0.35">
      <c r="A31" s="46" t="s">
        <v>34</v>
      </c>
      <c r="B31" s="75"/>
      <c r="C31" s="76"/>
      <c r="D31" s="54" t="e">
        <f t="shared" si="2"/>
        <v>#DIV/0!</v>
      </c>
      <c r="E31" s="48" t="str">
        <f t="shared" si="0"/>
        <v>La meta es 0, especifique en el ANALISIS DE DATOS el resultado de la medición con respecto a la meta programada</v>
      </c>
      <c r="F31" s="50"/>
      <c r="G31" s="50"/>
      <c r="H31" s="50"/>
      <c r="I31" s="51"/>
      <c r="J31" s="52"/>
      <c r="K31" s="53" t="e">
        <f t="shared" si="1"/>
        <v>#DIV/0!</v>
      </c>
    </row>
    <row r="32" spans="1:11" x14ac:dyDescent="0.35">
      <c r="A32" s="55" t="s">
        <v>35</v>
      </c>
      <c r="B32" s="154">
        <v>100</v>
      </c>
      <c r="C32" s="155">
        <v>100</v>
      </c>
      <c r="D32" s="54">
        <f t="shared" si="2"/>
        <v>1</v>
      </c>
      <c r="E32" s="48" t="str">
        <f t="shared" si="0"/>
        <v>Cumple la meta, se recomienda hacer seguimiento para no sobrepasar el límite.</v>
      </c>
      <c r="F32" s="50"/>
      <c r="G32" s="50"/>
      <c r="H32" s="50"/>
      <c r="I32" s="51"/>
      <c r="J32" s="52"/>
      <c r="K32" s="53">
        <f t="shared" si="1"/>
        <v>1</v>
      </c>
    </row>
    <row r="33" spans="1:11" x14ac:dyDescent="0.35">
      <c r="A33" s="56"/>
      <c r="B33" s="57"/>
      <c r="C33" s="57"/>
      <c r="D33" s="58"/>
      <c r="E33" s="59"/>
      <c r="F33" s="50"/>
      <c r="G33" s="50"/>
      <c r="H33" s="50"/>
      <c r="I33" s="51"/>
      <c r="J33" s="52"/>
      <c r="K33" s="53"/>
    </row>
    <row r="34" spans="1:11" x14ac:dyDescent="0.35">
      <c r="A34" s="56"/>
      <c r="B34" s="57"/>
      <c r="C34" s="57"/>
      <c r="D34" s="58"/>
      <c r="E34" s="59"/>
      <c r="F34" s="50"/>
      <c r="G34" s="50"/>
      <c r="H34" s="50"/>
      <c r="I34" s="51"/>
      <c r="J34" s="52"/>
      <c r="K34" s="53"/>
    </row>
    <row r="35" spans="1:11" x14ac:dyDescent="0.35">
      <c r="A35" s="56"/>
      <c r="B35" s="57"/>
      <c r="C35" s="57"/>
      <c r="D35" s="58"/>
      <c r="E35" s="59"/>
      <c r="F35" s="50"/>
      <c r="G35" s="50"/>
      <c r="H35" s="50"/>
      <c r="I35" s="51"/>
      <c r="J35" s="52"/>
      <c r="K35" s="53"/>
    </row>
    <row r="36" spans="1:11" x14ac:dyDescent="0.35">
      <c r="A36" s="56"/>
      <c r="B36" s="57"/>
      <c r="C36" s="57"/>
      <c r="D36" s="58"/>
      <c r="E36" s="59"/>
      <c r="F36" s="50"/>
      <c r="G36" s="50"/>
      <c r="H36" s="50"/>
      <c r="I36" s="51"/>
      <c r="J36" s="52"/>
      <c r="K36" s="53"/>
    </row>
    <row r="37" spans="1:11" x14ac:dyDescent="0.35">
      <c r="A37" s="56"/>
      <c r="B37" s="57"/>
      <c r="C37" s="57"/>
      <c r="D37" s="58"/>
      <c r="E37" s="59"/>
      <c r="F37" s="50"/>
      <c r="G37" s="50"/>
      <c r="H37" s="50"/>
      <c r="I37" s="51"/>
      <c r="J37" s="52"/>
      <c r="K37" s="53"/>
    </row>
    <row r="38" spans="1:11" x14ac:dyDescent="0.35">
      <c r="A38" s="56"/>
      <c r="B38" s="57"/>
      <c r="C38" s="57"/>
      <c r="D38" s="58"/>
      <c r="E38" s="59"/>
      <c r="F38" s="50"/>
      <c r="G38" s="50"/>
      <c r="H38" s="50"/>
      <c r="I38" s="51"/>
      <c r="J38" s="52"/>
      <c r="K38" s="53"/>
    </row>
    <row r="39" spans="1:11" ht="26.25" customHeight="1" x14ac:dyDescent="0.35">
      <c r="A39" s="60"/>
      <c r="B39" s="38"/>
      <c r="C39" s="38"/>
      <c r="D39" s="38"/>
      <c r="E39" s="38"/>
      <c r="F39" s="38"/>
      <c r="G39" s="34"/>
      <c r="H39" s="34"/>
      <c r="I39" s="35"/>
    </row>
    <row r="40" spans="1:11" ht="26.25" customHeight="1" x14ac:dyDescent="0.35">
      <c r="A40" s="60"/>
      <c r="B40" s="38"/>
      <c r="C40" s="38"/>
      <c r="D40" s="38"/>
      <c r="E40" s="38"/>
      <c r="F40" s="38"/>
      <c r="G40" s="34"/>
      <c r="H40" s="34"/>
      <c r="I40" s="35"/>
    </row>
    <row r="41" spans="1:11" ht="26.25" customHeight="1" x14ac:dyDescent="0.35">
      <c r="A41" s="60"/>
      <c r="B41" s="38"/>
      <c r="C41" s="38"/>
      <c r="D41" s="38"/>
      <c r="E41" s="38"/>
      <c r="F41" s="38"/>
      <c r="G41" s="34"/>
      <c r="H41" s="34"/>
      <c r="I41" s="35"/>
    </row>
    <row r="42" spans="1:11" ht="26.25" customHeight="1" x14ac:dyDescent="0.35">
      <c r="A42" s="60"/>
      <c r="B42" s="38"/>
      <c r="C42" s="38"/>
      <c r="D42" s="38"/>
      <c r="E42" s="38"/>
      <c r="F42" s="38"/>
      <c r="G42" s="34"/>
      <c r="H42" s="34"/>
      <c r="I42" s="35"/>
    </row>
    <row r="43" spans="1:11" ht="26.25" customHeight="1" x14ac:dyDescent="0.35">
      <c r="A43" s="60"/>
      <c r="B43" s="38"/>
      <c r="C43" s="38"/>
      <c r="D43" s="38"/>
      <c r="E43" s="38"/>
      <c r="F43" s="38"/>
      <c r="G43" s="34"/>
      <c r="H43" s="34"/>
      <c r="I43" s="35"/>
    </row>
    <row r="44" spans="1:11" ht="26.25" customHeight="1" x14ac:dyDescent="0.35">
      <c r="A44" s="60"/>
      <c r="B44" s="38"/>
      <c r="C44" s="38"/>
      <c r="D44" s="38"/>
      <c r="E44" s="38"/>
      <c r="F44" s="38"/>
      <c r="G44" s="34"/>
      <c r="H44" s="34"/>
      <c r="I44" s="35"/>
    </row>
    <row r="45" spans="1:11" ht="26.25" customHeight="1" x14ac:dyDescent="0.35">
      <c r="A45" s="60"/>
      <c r="B45" s="38"/>
      <c r="C45" s="38"/>
      <c r="D45" s="38"/>
      <c r="E45" s="38"/>
      <c r="F45" s="38"/>
      <c r="G45" s="34"/>
      <c r="H45" s="34"/>
      <c r="I45" s="35"/>
    </row>
    <row r="46" spans="1:11" ht="26.25" customHeight="1" x14ac:dyDescent="0.35">
      <c r="A46" s="60"/>
      <c r="B46" s="38"/>
      <c r="C46" s="38"/>
      <c r="D46" s="38"/>
      <c r="E46" s="38"/>
      <c r="F46" s="38"/>
      <c r="G46" s="34"/>
      <c r="H46" s="34"/>
      <c r="I46" s="35"/>
    </row>
    <row r="47" spans="1:11" ht="26.25" customHeight="1" x14ac:dyDescent="0.35">
      <c r="A47" s="60"/>
      <c r="B47" s="38"/>
      <c r="C47" s="38"/>
      <c r="D47" s="38"/>
      <c r="E47" s="38"/>
      <c r="F47" s="38"/>
      <c r="G47" s="34"/>
      <c r="H47" s="34"/>
      <c r="I47" s="35"/>
    </row>
    <row r="48" spans="1:11" ht="26.25" customHeight="1" x14ac:dyDescent="0.35">
      <c r="A48" s="60"/>
      <c r="B48" s="38"/>
      <c r="C48" s="38"/>
      <c r="D48" s="38"/>
      <c r="E48" s="38"/>
      <c r="F48" s="38"/>
      <c r="G48" s="34"/>
      <c r="H48" s="34"/>
      <c r="I48" s="35"/>
    </row>
    <row r="49" spans="1:9" ht="21" x14ac:dyDescent="0.35">
      <c r="A49" s="179" t="s">
        <v>36</v>
      </c>
      <c r="B49" s="180"/>
      <c r="C49" s="180"/>
      <c r="D49" s="180"/>
      <c r="E49" s="180"/>
      <c r="F49" s="180"/>
      <c r="G49" s="180"/>
      <c r="H49" s="180"/>
      <c r="I49" s="181"/>
    </row>
    <row r="50" spans="1:9" hidden="1" x14ac:dyDescent="0.35">
      <c r="A50" s="182"/>
      <c r="B50" s="183"/>
      <c r="C50" s="183"/>
      <c r="D50" s="183"/>
      <c r="E50" s="183"/>
      <c r="F50" s="183"/>
      <c r="G50" s="183"/>
      <c r="H50" s="183"/>
      <c r="I50" s="184"/>
    </row>
    <row r="51" spans="1:9" hidden="1" x14ac:dyDescent="0.35">
      <c r="A51" s="185"/>
      <c r="B51" s="186"/>
      <c r="C51" s="186"/>
      <c r="D51" s="186"/>
      <c r="E51" s="186"/>
      <c r="F51" s="186"/>
      <c r="G51" s="186"/>
      <c r="H51" s="186"/>
      <c r="I51" s="187"/>
    </row>
    <row r="52" spans="1:9" x14ac:dyDescent="0.35">
      <c r="A52" s="188"/>
      <c r="B52" s="189"/>
      <c r="C52" s="189"/>
      <c r="D52" s="189"/>
      <c r="E52" s="189"/>
      <c r="F52" s="189"/>
      <c r="G52" s="189"/>
      <c r="H52" s="189"/>
      <c r="I52" s="190"/>
    </row>
    <row r="53" spans="1:9" ht="34.5" x14ac:dyDescent="0.35">
      <c r="A53" s="61" t="s">
        <v>37</v>
      </c>
      <c r="B53" s="62"/>
      <c r="C53" s="62"/>
      <c r="D53" s="62"/>
      <c r="E53" s="62"/>
      <c r="F53" s="62"/>
      <c r="G53" s="62"/>
      <c r="H53" s="62"/>
      <c r="I53" s="63"/>
    </row>
    <row r="54" spans="1:9" x14ac:dyDescent="0.35">
      <c r="A54" s="64" t="s">
        <v>38</v>
      </c>
      <c r="B54" s="171" t="s">
        <v>39</v>
      </c>
      <c r="C54" s="171"/>
      <c r="D54" s="171"/>
      <c r="E54" s="171"/>
      <c r="F54" s="171"/>
      <c r="G54" s="171"/>
      <c r="H54" s="171"/>
      <c r="I54" s="172"/>
    </row>
    <row r="55" spans="1:9" ht="39" customHeight="1" x14ac:dyDescent="0.35">
      <c r="A55" s="65"/>
      <c r="B55" s="171" t="s">
        <v>40</v>
      </c>
      <c r="C55" s="171"/>
      <c r="D55" s="171"/>
      <c r="E55" s="171"/>
      <c r="F55" s="171"/>
      <c r="G55" s="171"/>
      <c r="H55" s="171"/>
      <c r="I55" s="172"/>
    </row>
    <row r="56" spans="1:9" ht="38.25" customHeight="1" x14ac:dyDescent="0.35">
      <c r="A56" s="66"/>
      <c r="B56" s="171" t="s">
        <v>41</v>
      </c>
      <c r="C56" s="171"/>
      <c r="D56" s="171"/>
      <c r="E56" s="171"/>
      <c r="F56" s="171"/>
      <c r="G56" s="171"/>
      <c r="H56" s="171"/>
      <c r="I56" s="172"/>
    </row>
    <row r="57" spans="1:9" ht="37.5" customHeight="1" x14ac:dyDescent="0.35">
      <c r="A57" s="67"/>
      <c r="B57" s="171" t="s">
        <v>42</v>
      </c>
      <c r="C57" s="171"/>
      <c r="D57" s="171"/>
      <c r="E57" s="171"/>
      <c r="F57" s="171"/>
      <c r="G57" s="171"/>
      <c r="H57" s="171"/>
      <c r="I57" s="172"/>
    </row>
    <row r="58" spans="1:9" ht="39.75" customHeight="1" x14ac:dyDescent="0.35">
      <c r="A58" s="68" t="s">
        <v>43</v>
      </c>
      <c r="B58" s="173" t="s">
        <v>44</v>
      </c>
      <c r="C58" s="173"/>
      <c r="D58" s="173"/>
      <c r="E58" s="173"/>
      <c r="F58" s="173"/>
      <c r="G58" s="173"/>
      <c r="H58" s="173"/>
      <c r="I58" s="174"/>
    </row>
    <row r="59" spans="1:9" x14ac:dyDescent="0.35">
      <c r="A59" s="69"/>
      <c r="B59" s="69"/>
      <c r="C59" s="69"/>
      <c r="D59" s="69"/>
      <c r="E59" s="69"/>
      <c r="F59" s="69"/>
      <c r="G59" s="69"/>
      <c r="H59" s="69"/>
      <c r="I59" s="69"/>
    </row>
    <row r="60" spans="1:9" x14ac:dyDescent="0.35">
      <c r="A60" s="69"/>
      <c r="B60" s="69"/>
      <c r="C60" s="69"/>
      <c r="D60" s="69"/>
      <c r="E60" s="69"/>
      <c r="F60" s="69"/>
      <c r="G60" s="69"/>
      <c r="H60" s="69"/>
      <c r="I60" s="69"/>
    </row>
  </sheetData>
  <mergeCells count="21">
    <mergeCell ref="A1:I1"/>
    <mergeCell ref="A2:I2"/>
    <mergeCell ref="A3:I3"/>
    <mergeCell ref="A4:I4"/>
    <mergeCell ref="B6:C6"/>
    <mergeCell ref="E6:G6"/>
    <mergeCell ref="A7:C7"/>
    <mergeCell ref="E7:F7"/>
    <mergeCell ref="A8:C9"/>
    <mergeCell ref="E8:F9"/>
    <mergeCell ref="G8:G9"/>
    <mergeCell ref="B56:I56"/>
    <mergeCell ref="B57:I57"/>
    <mergeCell ref="B58:I58"/>
    <mergeCell ref="I8:I9"/>
    <mergeCell ref="A15:B15"/>
    <mergeCell ref="A49:I49"/>
    <mergeCell ref="A50:I52"/>
    <mergeCell ref="B54:I54"/>
    <mergeCell ref="B55:I55"/>
    <mergeCell ref="H8:H9"/>
  </mergeCells>
  <conditionalFormatting sqref="A15:B18">
    <cfRule type="expression" dxfId="9" priority="9" stopIfTrue="1">
      <formula>C15="menor que la meta"</formula>
    </cfRule>
    <cfRule type="expression" dxfId="8" priority="10" stopIfTrue="1">
      <formula>C15="mayor que la meta"</formula>
    </cfRule>
  </conditionalFormatting>
  <conditionalFormatting sqref="D21:D38">
    <cfRule type="expression" dxfId="7" priority="6" stopIfTrue="1">
      <formula>$E21=$K$2</formula>
    </cfRule>
    <cfRule type="expression" dxfId="6" priority="7" stopIfTrue="1">
      <formula>$E21=$K$3</formula>
    </cfRule>
    <cfRule type="expression" dxfId="5" priority="8" stopIfTrue="1">
      <formula>$E21=$K$4</formula>
    </cfRule>
  </conditionalFormatting>
  <conditionalFormatting sqref="C15:C18">
    <cfRule type="cellIs" dxfId="4" priority="4" stopIfTrue="1" operator="equal">
      <formula>"menor que la meta"</formula>
    </cfRule>
    <cfRule type="cellIs" dxfId="3" priority="5" stopIfTrue="1" operator="equal">
      <formula>"mayor que la meta"</formula>
    </cfRule>
  </conditionalFormatting>
  <conditionalFormatting sqref="B21:C38">
    <cfRule type="expression" dxfId="2" priority="1" stopIfTrue="1">
      <formula>OR($E21=$K$2,$E21=$K$1)</formula>
    </cfRule>
    <cfRule type="expression" dxfId="1" priority="2" stopIfTrue="1">
      <formula>$E21=$K$3</formula>
    </cfRule>
    <cfRule type="expression" dxfId="0" priority="3" stopIfTrue="1">
      <formula>$E21=$K$4</formula>
    </cfRule>
  </conditionalFormatting>
  <dataValidations disablePrompts="1" count="3">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C15:C18">
      <formula1>"mayor que la meta, menor que la meta"</formula1>
    </dataValidation>
    <dataValidation showInputMessage="1" showErrorMessage="1" sqref="D15:D18"/>
    <dataValidation errorStyle="information" showInputMessage="1" errorTitle="Opciones permitidas" error="Mensual_x000a_Bimensual_x000a_Trimestral_x000a_Semestral_x000a_Anual" promptTitle="Opciones sugeridas" prompt="Mensual, Bimensual, Trimestral, Semestral o Anual" sqref="I8:I9"/>
  </dataValidations>
  <printOptions horizontalCentered="1" verticalCentered="1"/>
  <pageMargins left="0.78740157480314965" right="0.59055118110236227" top="0.98425196850393704" bottom="0.98425196850393704" header="0.51181102362204722" footer="0.51181102362204722"/>
  <pageSetup scale="70" orientation="landscape" r:id="rId1"/>
  <headerFooter scaleWithDoc="0">
    <oddHeader>&amp;L&amp;G</oddHeader>
    <oddFooter>&amp;L&amp;"Futura Std Book,Normal"&amp;8Código: I-DCAR-01&amp;C&amp;"Futura Std Book,Normal"&amp;8Versión 00
COPIA CONTROLADA&amp;R&amp;"Futura Std Book,Normal"&amp;8Página &amp;P de &amp;N</oddFoot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2"/>
  <sheetViews>
    <sheetView topLeftCell="G1" zoomScale="80" zoomScaleNormal="80" workbookViewId="0">
      <selection activeCell="K7" sqref="K7:K10"/>
    </sheetView>
  </sheetViews>
  <sheetFormatPr baseColWidth="10" defaultRowHeight="12.75" x14ac:dyDescent="0.2"/>
  <cols>
    <col min="1" max="1" width="4.7109375" style="80" customWidth="1"/>
    <col min="2" max="2" width="20" style="79" bestFit="1" customWidth="1"/>
    <col min="3" max="3" width="60" style="79" customWidth="1"/>
    <col min="4" max="4" width="23.42578125" style="79" bestFit="1" customWidth="1"/>
    <col min="5" max="5" width="15.5703125" style="79" customWidth="1"/>
    <col min="6" max="9" width="17.85546875" style="79" customWidth="1"/>
    <col min="10" max="10" width="37" style="80" customWidth="1"/>
    <col min="11" max="11" width="19.85546875" style="80" customWidth="1"/>
    <col min="12" max="16384" width="11.42578125" style="80"/>
  </cols>
  <sheetData>
    <row r="1" spans="2:11" ht="12.75" customHeight="1" x14ac:dyDescent="0.2"/>
    <row r="2" spans="2:11" ht="21.75" customHeight="1" x14ac:dyDescent="0.2">
      <c r="B2" s="81"/>
      <c r="C2" s="207" t="s">
        <v>84</v>
      </c>
      <c r="D2" s="207"/>
      <c r="E2" s="207"/>
      <c r="F2" s="207"/>
      <c r="G2" s="207"/>
      <c r="H2" s="207"/>
      <c r="I2" s="210" t="s">
        <v>85</v>
      </c>
      <c r="J2" s="211"/>
    </row>
    <row r="3" spans="2:11" ht="44.25" customHeight="1" x14ac:dyDescent="0.2">
      <c r="B3" s="82"/>
      <c r="C3" s="208"/>
      <c r="D3" s="208"/>
      <c r="E3" s="208"/>
      <c r="F3" s="208"/>
      <c r="G3" s="208"/>
      <c r="H3" s="208"/>
      <c r="I3" s="212" t="s">
        <v>86</v>
      </c>
      <c r="J3" s="213"/>
    </row>
    <row r="4" spans="2:11" ht="36.75" customHeight="1" x14ac:dyDescent="0.2">
      <c r="B4" s="82"/>
      <c r="C4" s="209"/>
      <c r="D4" s="209"/>
      <c r="E4" s="209"/>
      <c r="F4" s="209"/>
      <c r="G4" s="209"/>
      <c r="H4" s="209"/>
      <c r="I4" s="214" t="s">
        <v>87</v>
      </c>
      <c r="J4" s="215"/>
    </row>
    <row r="5" spans="2:11" x14ac:dyDescent="0.2">
      <c r="B5" s="216" t="s">
        <v>71</v>
      </c>
      <c r="C5" s="218" t="s">
        <v>72</v>
      </c>
      <c r="D5" s="218" t="s">
        <v>78</v>
      </c>
      <c r="E5" s="218" t="s">
        <v>77</v>
      </c>
      <c r="F5" s="218" t="s">
        <v>81</v>
      </c>
      <c r="G5" s="218"/>
      <c r="H5" s="218" t="s">
        <v>83</v>
      </c>
      <c r="I5" s="218"/>
      <c r="J5" s="218" t="s">
        <v>79</v>
      </c>
    </row>
    <row r="6" spans="2:11" x14ac:dyDescent="0.2">
      <c r="B6" s="217"/>
      <c r="C6" s="218"/>
      <c r="D6" s="218"/>
      <c r="E6" s="218"/>
      <c r="F6" s="77" t="s">
        <v>88</v>
      </c>
      <c r="G6" s="77" t="s">
        <v>89</v>
      </c>
      <c r="H6" s="77" t="s">
        <v>88</v>
      </c>
      <c r="I6" s="77" t="s">
        <v>89</v>
      </c>
      <c r="J6" s="218"/>
    </row>
    <row r="7" spans="2:11" ht="77.25" customHeight="1" x14ac:dyDescent="0.2">
      <c r="B7" s="206" t="s">
        <v>73</v>
      </c>
      <c r="C7" s="78" t="s">
        <v>90</v>
      </c>
      <c r="D7" s="78" t="s">
        <v>94</v>
      </c>
      <c r="E7" s="219" t="s">
        <v>353</v>
      </c>
      <c r="F7" s="78"/>
      <c r="G7" s="78" t="s">
        <v>95</v>
      </c>
      <c r="H7" s="78"/>
      <c r="I7" s="78">
        <f>100</f>
        <v>100</v>
      </c>
      <c r="J7" s="78" t="s">
        <v>398</v>
      </c>
      <c r="K7" s="80">
        <v>1</v>
      </c>
    </row>
    <row r="8" spans="2:11" ht="114.75" x14ac:dyDescent="0.2">
      <c r="B8" s="206"/>
      <c r="C8" s="78" t="s">
        <v>91</v>
      </c>
      <c r="D8" s="78" t="s">
        <v>112</v>
      </c>
      <c r="E8" s="220"/>
      <c r="F8" s="78"/>
      <c r="G8" s="78" t="s">
        <v>95</v>
      </c>
      <c r="H8" s="78"/>
      <c r="I8" s="248">
        <f>28/40</f>
        <v>0.7</v>
      </c>
      <c r="J8" s="78" t="s">
        <v>399</v>
      </c>
      <c r="K8" s="156">
        <v>0.7</v>
      </c>
    </row>
    <row r="9" spans="2:11" ht="78.75" customHeight="1" x14ac:dyDescent="0.2">
      <c r="B9" s="206"/>
      <c r="C9" s="78" t="s">
        <v>92</v>
      </c>
      <c r="D9" s="78" t="s">
        <v>349</v>
      </c>
      <c r="E9" s="220"/>
      <c r="F9" s="78"/>
      <c r="G9" s="78" t="s">
        <v>95</v>
      </c>
      <c r="H9" s="78"/>
      <c r="I9" s="78">
        <v>100</v>
      </c>
      <c r="J9" s="78" t="s">
        <v>350</v>
      </c>
      <c r="K9" s="80">
        <v>1</v>
      </c>
    </row>
    <row r="10" spans="2:11" ht="66.75" customHeight="1" x14ac:dyDescent="0.2">
      <c r="B10" s="78" t="s">
        <v>74</v>
      </c>
      <c r="C10" s="78" t="s">
        <v>93</v>
      </c>
      <c r="D10" s="78" t="s">
        <v>351</v>
      </c>
      <c r="E10" s="221"/>
      <c r="F10" s="78"/>
      <c r="G10" s="78" t="s">
        <v>95</v>
      </c>
      <c r="H10" s="78"/>
      <c r="I10" s="78">
        <v>100</v>
      </c>
      <c r="J10" s="78" t="s">
        <v>352</v>
      </c>
      <c r="K10" s="80">
        <v>1</v>
      </c>
    </row>
    <row r="11" spans="2:11" x14ac:dyDescent="0.2">
      <c r="B11" s="78" t="s">
        <v>75</v>
      </c>
      <c r="C11" s="78"/>
      <c r="D11" s="78"/>
      <c r="E11" s="78"/>
      <c r="F11" s="78"/>
      <c r="G11" s="78"/>
      <c r="H11" s="78"/>
      <c r="I11" s="78"/>
      <c r="J11" s="78"/>
    </row>
    <row r="12" spans="2:11" x14ac:dyDescent="0.2">
      <c r="B12" s="83"/>
      <c r="C12" s="83"/>
      <c r="D12" s="83"/>
      <c r="E12" s="83"/>
      <c r="F12" s="83"/>
      <c r="G12" s="83"/>
      <c r="H12" s="83"/>
      <c r="I12" s="83"/>
    </row>
    <row r="13" spans="2:11" x14ac:dyDescent="0.2">
      <c r="B13" s="83"/>
      <c r="C13" s="83"/>
      <c r="D13" s="83"/>
      <c r="E13" s="83"/>
      <c r="F13" s="83"/>
      <c r="G13" s="83"/>
      <c r="H13" s="83"/>
      <c r="I13" s="83"/>
    </row>
    <row r="14" spans="2:11" ht="13.5" x14ac:dyDescent="0.2">
      <c r="B14" s="84"/>
      <c r="D14" s="84"/>
      <c r="E14" s="84"/>
      <c r="F14" s="83"/>
      <c r="G14" s="83"/>
      <c r="H14" s="83"/>
      <c r="I14" s="83"/>
    </row>
    <row r="22" spans="3:3" ht="25.5" x14ac:dyDescent="0.2">
      <c r="C22" s="79" t="s">
        <v>92</v>
      </c>
    </row>
  </sheetData>
  <mergeCells count="13">
    <mergeCell ref="B7:B9"/>
    <mergeCell ref="C2:H4"/>
    <mergeCell ref="I2:J2"/>
    <mergeCell ref="I3:J3"/>
    <mergeCell ref="I4:J4"/>
    <mergeCell ref="B5:B6"/>
    <mergeCell ref="C5:C6"/>
    <mergeCell ref="D5:D6"/>
    <mergeCell ref="E5:E6"/>
    <mergeCell ref="F5:G5"/>
    <mergeCell ref="H5:I5"/>
    <mergeCell ref="J5:J6"/>
    <mergeCell ref="E7:E10"/>
  </mergeCells>
  <pageMargins left="0.7" right="0.7" top="0.75" bottom="0.75" header="0.3" footer="0.3"/>
  <pageSetup orientation="portrait" verticalDpi="0"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5"/>
  <sheetViews>
    <sheetView zoomScaleNormal="100" workbookViewId="0">
      <selection activeCell="D7" sqref="D7"/>
    </sheetView>
  </sheetViews>
  <sheetFormatPr baseColWidth="10" defaultRowHeight="15" x14ac:dyDescent="0.2"/>
  <cols>
    <col min="1" max="1" width="22.140625" style="85" customWidth="1"/>
    <col min="2" max="2" width="11.42578125" style="86"/>
    <col min="3" max="3" width="14.42578125" style="87" customWidth="1"/>
    <col min="4" max="5" width="11.42578125" style="86"/>
    <col min="6" max="6" width="11.42578125" style="85"/>
    <col min="7" max="7" width="20.140625" style="85" customWidth="1"/>
    <col min="8" max="8" width="23.7109375" style="85" customWidth="1"/>
    <col min="9" max="9" width="16.7109375" style="97" bestFit="1" customWidth="1"/>
    <col min="10" max="16384" width="11.42578125" style="85"/>
  </cols>
  <sheetData>
    <row r="1" spans="1:9" x14ac:dyDescent="0.2">
      <c r="H1" s="88"/>
      <c r="I1" s="89"/>
    </row>
    <row r="2" spans="1:9" ht="30" x14ac:dyDescent="0.2">
      <c r="A2" s="90" t="s">
        <v>96</v>
      </c>
      <c r="B2" s="91" t="s">
        <v>97</v>
      </c>
      <c r="C2" s="92" t="s">
        <v>98</v>
      </c>
      <c r="D2" s="91" t="s">
        <v>99</v>
      </c>
      <c r="E2" s="91" t="s">
        <v>100</v>
      </c>
      <c r="F2" s="91" t="s">
        <v>99</v>
      </c>
      <c r="G2" s="93"/>
      <c r="H2" s="89"/>
      <c r="I2" s="85"/>
    </row>
    <row r="3" spans="1:9" ht="45" x14ac:dyDescent="0.2">
      <c r="A3" s="94" t="s">
        <v>101</v>
      </c>
      <c r="B3" s="95">
        <v>3</v>
      </c>
      <c r="C3" s="96">
        <v>4</v>
      </c>
      <c r="D3" s="95">
        <f>+B3*C3</f>
        <v>12</v>
      </c>
      <c r="E3" s="95">
        <v>4</v>
      </c>
      <c r="F3" s="95">
        <f>+E3*D3</f>
        <v>48</v>
      </c>
      <c r="H3" s="97"/>
      <c r="I3" s="85"/>
    </row>
    <row r="4" spans="1:9" x14ac:dyDescent="0.2">
      <c r="A4" s="94" t="s">
        <v>102</v>
      </c>
      <c r="B4" s="95">
        <v>2</v>
      </c>
      <c r="C4" s="96">
        <v>4</v>
      </c>
      <c r="D4" s="95">
        <f t="shared" ref="D4:D6" si="0">+B4*C4</f>
        <v>8</v>
      </c>
      <c r="E4" s="95">
        <v>4</v>
      </c>
      <c r="F4" s="95">
        <f t="shared" ref="F4:F6" si="1">+E4*D4</f>
        <v>32</v>
      </c>
      <c r="H4" s="97"/>
      <c r="I4" s="85"/>
    </row>
    <row r="5" spans="1:9" ht="45" x14ac:dyDescent="0.2">
      <c r="A5" s="94" t="s">
        <v>103</v>
      </c>
      <c r="B5" s="95">
        <v>1</v>
      </c>
      <c r="C5" s="96">
        <v>4</v>
      </c>
      <c r="D5" s="95">
        <f t="shared" si="0"/>
        <v>4</v>
      </c>
      <c r="E5" s="95">
        <v>1</v>
      </c>
      <c r="F5" s="95">
        <f t="shared" si="1"/>
        <v>4</v>
      </c>
      <c r="H5" s="97"/>
      <c r="I5" s="85"/>
    </row>
    <row r="6" spans="1:9" ht="30" x14ac:dyDescent="0.2">
      <c r="A6" s="94" t="s">
        <v>104</v>
      </c>
      <c r="B6" s="95">
        <v>1</v>
      </c>
      <c r="C6" s="96">
        <v>4</v>
      </c>
      <c r="D6" s="95">
        <f t="shared" si="0"/>
        <v>4</v>
      </c>
      <c r="E6" s="95">
        <v>1</v>
      </c>
      <c r="F6" s="95">
        <f t="shared" si="1"/>
        <v>4</v>
      </c>
      <c r="H6" s="97"/>
      <c r="I6" s="85"/>
    </row>
    <row r="7" spans="1:9" x14ac:dyDescent="0.2">
      <c r="A7" s="98"/>
      <c r="B7" s="95"/>
      <c r="C7" s="96"/>
      <c r="D7" s="113">
        <f>SUM(D3:D6)</f>
        <v>28</v>
      </c>
      <c r="E7" s="95"/>
      <c r="F7" s="91">
        <f>SUM(F3:F6)</f>
        <v>88</v>
      </c>
      <c r="H7" s="97"/>
      <c r="I7" s="85"/>
    </row>
    <row r="8" spans="1:9" x14ac:dyDescent="0.2">
      <c r="A8" s="222"/>
      <c r="B8" s="223"/>
      <c r="C8" s="223"/>
      <c r="D8" s="223"/>
      <c r="E8" s="223"/>
      <c r="F8" s="224"/>
      <c r="H8" s="97"/>
      <c r="I8" s="85"/>
    </row>
    <row r="9" spans="1:9" x14ac:dyDescent="0.2">
      <c r="A9" s="225"/>
      <c r="B9" s="225"/>
      <c r="C9" s="225"/>
      <c r="D9" s="225"/>
      <c r="E9" s="225"/>
      <c r="F9" s="225"/>
    </row>
    <row r="10" spans="1:9" ht="30" x14ac:dyDescent="0.2">
      <c r="A10" s="90" t="s">
        <v>105</v>
      </c>
      <c r="B10" s="91" t="s">
        <v>97</v>
      </c>
      <c r="C10" s="92" t="s">
        <v>98</v>
      </c>
      <c r="D10" s="91" t="s">
        <v>99</v>
      </c>
      <c r="E10" s="91" t="s">
        <v>100</v>
      </c>
      <c r="F10" s="91" t="s">
        <v>99</v>
      </c>
      <c r="G10" s="99" t="s">
        <v>106</v>
      </c>
      <c r="H10" s="101">
        <v>123043206000</v>
      </c>
      <c r="I10" s="85"/>
    </row>
    <row r="11" spans="1:9" ht="45" x14ac:dyDescent="0.2">
      <c r="A11" s="94" t="s">
        <v>101</v>
      </c>
      <c r="B11" s="95">
        <v>3</v>
      </c>
      <c r="C11" s="96">
        <v>3</v>
      </c>
      <c r="D11" s="95">
        <f>+B11*C11</f>
        <v>9</v>
      </c>
      <c r="E11" s="95">
        <v>2</v>
      </c>
      <c r="F11" s="95">
        <f>+E11*D11</f>
        <v>18</v>
      </c>
      <c r="G11" s="96" t="s">
        <v>107</v>
      </c>
      <c r="H11" s="100">
        <f>+H10*10%</f>
        <v>12304320600</v>
      </c>
      <c r="I11" s="85"/>
    </row>
    <row r="12" spans="1:9" ht="30" x14ac:dyDescent="0.2">
      <c r="A12" s="94" t="s">
        <v>102</v>
      </c>
      <c r="B12" s="95">
        <v>2</v>
      </c>
      <c r="C12" s="96">
        <v>3</v>
      </c>
      <c r="D12" s="95">
        <f t="shared" ref="D12:D14" si="2">+B12*C12</f>
        <v>6</v>
      </c>
      <c r="E12" s="95">
        <v>3</v>
      </c>
      <c r="F12" s="95">
        <f t="shared" ref="F12:F14" si="3">+E12*D12</f>
        <v>18</v>
      </c>
      <c r="G12" s="96" t="s">
        <v>108</v>
      </c>
      <c r="H12" s="100">
        <f>+H11/F15</f>
        <v>256340012.5</v>
      </c>
      <c r="I12" s="85"/>
    </row>
    <row r="13" spans="1:9" ht="90" x14ac:dyDescent="0.2">
      <c r="A13" s="94" t="s">
        <v>103</v>
      </c>
      <c r="B13" s="95">
        <v>2</v>
      </c>
      <c r="C13" s="96">
        <v>3</v>
      </c>
      <c r="D13" s="95">
        <f t="shared" si="2"/>
        <v>6</v>
      </c>
      <c r="E13" s="95">
        <v>1</v>
      </c>
      <c r="F13" s="95">
        <f t="shared" si="3"/>
        <v>6</v>
      </c>
      <c r="G13" s="96" t="s">
        <v>109</v>
      </c>
      <c r="H13" s="100">
        <f>+H12*D11</f>
        <v>2307060112.5</v>
      </c>
      <c r="I13" s="85"/>
    </row>
    <row r="14" spans="1:9" ht="135" x14ac:dyDescent="0.2">
      <c r="A14" s="94" t="s">
        <v>104</v>
      </c>
      <c r="B14" s="95">
        <v>2</v>
      </c>
      <c r="C14" s="96">
        <v>3</v>
      </c>
      <c r="D14" s="95">
        <f t="shared" si="2"/>
        <v>6</v>
      </c>
      <c r="E14" s="95">
        <v>1</v>
      </c>
      <c r="F14" s="95">
        <f t="shared" si="3"/>
        <v>6</v>
      </c>
      <c r="G14" s="96" t="s">
        <v>110</v>
      </c>
      <c r="H14" s="100">
        <f>+H12*D12</f>
        <v>1538040075</v>
      </c>
      <c r="I14" s="85"/>
    </row>
    <row r="15" spans="1:9" ht="45" x14ac:dyDescent="0.2">
      <c r="E15" s="96" t="s">
        <v>111</v>
      </c>
      <c r="F15" s="91">
        <f>SUM(F11:F14)</f>
        <v>48</v>
      </c>
      <c r="I15" s="85"/>
    </row>
  </sheetData>
  <mergeCells count="2">
    <mergeCell ref="A8:F8"/>
    <mergeCell ref="A9:F9"/>
  </mergeCells>
  <printOptions horizontalCentered="1"/>
  <pageMargins left="0.70866141732283472" right="0.70866141732283472" top="0.74803149606299213" bottom="0.74803149606299213" header="0.31496062992125984" footer="0.31496062992125984"/>
  <pageSetup scale="63" orientation="portrait" verticalDpi="0"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70"/>
  <sheetViews>
    <sheetView showGridLines="0" view="pageBreakPreview" topLeftCell="A58" zoomScale="80" zoomScaleNormal="80" zoomScaleSheetLayoutView="80" workbookViewId="0">
      <selection activeCell="C4" sqref="C4:C70"/>
    </sheetView>
  </sheetViews>
  <sheetFormatPr baseColWidth="10" defaultRowHeight="15" x14ac:dyDescent="0.25"/>
  <cols>
    <col min="1" max="1" width="11.42578125" style="102"/>
    <col min="2" max="2" width="7.5703125" style="102" customWidth="1"/>
    <col min="3" max="3" width="42.5703125" style="102" customWidth="1"/>
    <col min="4" max="4" width="36.85546875" style="102" customWidth="1"/>
    <col min="5" max="5" width="28.7109375" style="102" customWidth="1"/>
    <col min="6" max="6" width="23.42578125" style="102" customWidth="1"/>
    <col min="7" max="7" width="28.42578125" style="102" customWidth="1"/>
    <col min="8" max="8" width="25.85546875" style="102" customWidth="1"/>
    <col min="9" max="16384" width="11.42578125" style="102"/>
  </cols>
  <sheetData>
    <row r="1" spans="2:8" ht="21" customHeight="1" x14ac:dyDescent="0.25"/>
    <row r="2" spans="2:8" ht="21" customHeight="1" x14ac:dyDescent="0.25"/>
    <row r="3" spans="2:8" ht="56.25" customHeight="1" x14ac:dyDescent="0.25">
      <c r="B3" s="103" t="s">
        <v>113</v>
      </c>
      <c r="C3" s="104" t="s">
        <v>114</v>
      </c>
      <c r="D3" s="103" t="s">
        <v>115</v>
      </c>
      <c r="E3" s="103" t="s">
        <v>116</v>
      </c>
      <c r="F3" s="104" t="s">
        <v>117</v>
      </c>
      <c r="G3" s="104" t="s">
        <v>118</v>
      </c>
      <c r="H3" s="104" t="s">
        <v>119</v>
      </c>
    </row>
    <row r="4" spans="2:8" ht="56.25" customHeight="1" x14ac:dyDescent="0.25">
      <c r="B4" s="105">
        <v>1</v>
      </c>
      <c r="C4" s="106" t="s">
        <v>153</v>
      </c>
      <c r="D4" s="106" t="s">
        <v>148</v>
      </c>
      <c r="E4" s="107">
        <v>43299</v>
      </c>
      <c r="F4" s="106" t="s">
        <v>154</v>
      </c>
      <c r="G4" s="106" t="s">
        <v>155</v>
      </c>
      <c r="H4" s="108">
        <v>64</v>
      </c>
    </row>
    <row r="5" spans="2:8" ht="56.25" customHeight="1" x14ac:dyDescent="0.25">
      <c r="B5" s="105">
        <v>2</v>
      </c>
      <c r="C5" s="106" t="s">
        <v>156</v>
      </c>
      <c r="D5" s="106" t="s">
        <v>148</v>
      </c>
      <c r="E5" s="107">
        <v>43313</v>
      </c>
      <c r="F5" s="106" t="s">
        <v>157</v>
      </c>
      <c r="G5" s="106" t="s">
        <v>158</v>
      </c>
      <c r="H5" s="108">
        <v>40</v>
      </c>
    </row>
    <row r="6" spans="2:8" ht="56.25" customHeight="1" x14ac:dyDescent="0.25">
      <c r="B6" s="105">
        <v>3</v>
      </c>
      <c r="C6" s="106" t="s">
        <v>159</v>
      </c>
      <c r="D6" s="106" t="s">
        <v>148</v>
      </c>
      <c r="E6" s="107">
        <v>43334</v>
      </c>
      <c r="F6" s="106" t="s">
        <v>125</v>
      </c>
      <c r="G6" s="106" t="s">
        <v>126</v>
      </c>
      <c r="H6" s="108">
        <v>84</v>
      </c>
    </row>
    <row r="7" spans="2:8" ht="56.25" customHeight="1" x14ac:dyDescent="0.25">
      <c r="B7" s="105">
        <v>4</v>
      </c>
      <c r="C7" s="106" t="s">
        <v>160</v>
      </c>
      <c r="D7" s="106" t="s">
        <v>148</v>
      </c>
      <c r="E7" s="107">
        <v>43336</v>
      </c>
      <c r="F7" s="106" t="s">
        <v>154</v>
      </c>
      <c r="G7" s="106" t="s">
        <v>155</v>
      </c>
      <c r="H7" s="108">
        <v>35</v>
      </c>
    </row>
    <row r="8" spans="2:8" ht="56.25" customHeight="1" x14ac:dyDescent="0.25">
      <c r="B8" s="105">
        <v>5</v>
      </c>
      <c r="C8" s="106" t="s">
        <v>161</v>
      </c>
      <c r="D8" s="106" t="s">
        <v>148</v>
      </c>
      <c r="E8" s="107">
        <v>43339</v>
      </c>
      <c r="F8" s="106" t="s">
        <v>162</v>
      </c>
      <c r="G8" s="106" t="s">
        <v>124</v>
      </c>
      <c r="H8" s="108">
        <v>29</v>
      </c>
    </row>
    <row r="9" spans="2:8" ht="56.25" customHeight="1" x14ac:dyDescent="0.25">
      <c r="B9" s="105">
        <v>6</v>
      </c>
      <c r="C9" s="106" t="s">
        <v>163</v>
      </c>
      <c r="D9" s="106" t="s">
        <v>148</v>
      </c>
      <c r="E9" s="107">
        <v>43343</v>
      </c>
      <c r="F9" s="106" t="s">
        <v>164</v>
      </c>
      <c r="G9" s="106" t="s">
        <v>137</v>
      </c>
      <c r="H9" s="108">
        <v>30</v>
      </c>
    </row>
    <row r="10" spans="2:8" ht="56.25" customHeight="1" x14ac:dyDescent="0.25">
      <c r="B10" s="105">
        <v>7</v>
      </c>
      <c r="C10" s="106" t="s">
        <v>163</v>
      </c>
      <c r="D10" s="106" t="s">
        <v>148</v>
      </c>
      <c r="E10" s="107">
        <v>43347</v>
      </c>
      <c r="F10" s="106" t="s">
        <v>165</v>
      </c>
      <c r="G10" s="106" t="s">
        <v>166</v>
      </c>
      <c r="H10" s="108">
        <v>19</v>
      </c>
    </row>
    <row r="11" spans="2:8" ht="56.25" customHeight="1" x14ac:dyDescent="0.25">
      <c r="B11" s="105">
        <v>8</v>
      </c>
      <c r="C11" s="106" t="s">
        <v>159</v>
      </c>
      <c r="D11" s="106" t="s">
        <v>148</v>
      </c>
      <c r="E11" s="107">
        <v>43369</v>
      </c>
      <c r="F11" s="106" t="s">
        <v>151</v>
      </c>
      <c r="G11" s="106" t="s">
        <v>152</v>
      </c>
      <c r="H11" s="108">
        <v>96</v>
      </c>
    </row>
    <row r="12" spans="2:8" ht="56.25" customHeight="1" x14ac:dyDescent="0.25">
      <c r="B12" s="105">
        <v>9</v>
      </c>
      <c r="C12" s="106" t="s">
        <v>167</v>
      </c>
      <c r="D12" s="106" t="s">
        <v>168</v>
      </c>
      <c r="E12" s="107">
        <v>43282</v>
      </c>
      <c r="F12" s="106" t="s">
        <v>136</v>
      </c>
      <c r="G12" s="106" t="s">
        <v>138</v>
      </c>
      <c r="H12" s="108">
        <v>20</v>
      </c>
    </row>
    <row r="13" spans="2:8" ht="56.25" customHeight="1" x14ac:dyDescent="0.25">
      <c r="B13" s="105">
        <v>10</v>
      </c>
      <c r="C13" s="106" t="s">
        <v>169</v>
      </c>
      <c r="D13" s="106" t="s">
        <v>168</v>
      </c>
      <c r="E13" s="107">
        <v>43292</v>
      </c>
      <c r="F13" s="106" t="s">
        <v>170</v>
      </c>
      <c r="G13" s="106" t="s">
        <v>138</v>
      </c>
      <c r="H13" s="108">
        <v>132</v>
      </c>
    </row>
    <row r="14" spans="2:8" ht="56.25" customHeight="1" x14ac:dyDescent="0.25">
      <c r="B14" s="105">
        <v>11</v>
      </c>
      <c r="C14" s="106" t="s">
        <v>171</v>
      </c>
      <c r="D14" s="106" t="s">
        <v>168</v>
      </c>
      <c r="E14" s="107">
        <v>43293</v>
      </c>
      <c r="F14" s="106" t="s">
        <v>136</v>
      </c>
      <c r="G14" s="106" t="s">
        <v>138</v>
      </c>
      <c r="H14" s="108">
        <v>240</v>
      </c>
    </row>
    <row r="15" spans="2:8" ht="56.25" customHeight="1" x14ac:dyDescent="0.25">
      <c r="B15" s="105">
        <v>12</v>
      </c>
      <c r="C15" s="106" t="s">
        <v>172</v>
      </c>
      <c r="D15" s="106" t="s">
        <v>168</v>
      </c>
      <c r="E15" s="107">
        <v>43336</v>
      </c>
      <c r="F15" s="106" t="s">
        <v>136</v>
      </c>
      <c r="G15" s="106" t="s">
        <v>138</v>
      </c>
      <c r="H15" s="108">
        <v>6</v>
      </c>
    </row>
    <row r="16" spans="2:8" ht="56.25" customHeight="1" x14ac:dyDescent="0.25">
      <c r="B16" s="105">
        <v>13</v>
      </c>
      <c r="C16" s="106" t="s">
        <v>173</v>
      </c>
      <c r="D16" s="106" t="s">
        <v>168</v>
      </c>
      <c r="E16" s="107">
        <v>43362</v>
      </c>
      <c r="F16" s="106" t="s">
        <v>136</v>
      </c>
      <c r="G16" s="106" t="s">
        <v>138</v>
      </c>
      <c r="H16" s="108">
        <v>40</v>
      </c>
    </row>
    <row r="17" spans="2:8" ht="56.25" customHeight="1" x14ac:dyDescent="0.25">
      <c r="B17" s="105">
        <v>14</v>
      </c>
      <c r="C17" s="106" t="s">
        <v>174</v>
      </c>
      <c r="D17" s="106" t="s">
        <v>168</v>
      </c>
      <c r="E17" s="107">
        <v>43368</v>
      </c>
      <c r="F17" s="106" t="s">
        <v>175</v>
      </c>
      <c r="G17" s="106" t="s">
        <v>176</v>
      </c>
      <c r="H17" s="108">
        <v>120</v>
      </c>
    </row>
    <row r="18" spans="2:8" ht="56.25" customHeight="1" x14ac:dyDescent="0.25">
      <c r="B18" s="105">
        <v>15</v>
      </c>
      <c r="C18" s="106" t="s">
        <v>177</v>
      </c>
      <c r="D18" s="106" t="s">
        <v>168</v>
      </c>
      <c r="E18" s="107">
        <v>43355</v>
      </c>
      <c r="F18" s="106" t="s">
        <v>178</v>
      </c>
      <c r="G18" s="106" t="s">
        <v>179</v>
      </c>
      <c r="H18" s="108">
        <v>90</v>
      </c>
    </row>
    <row r="19" spans="2:8" ht="56.25" customHeight="1" x14ac:dyDescent="0.25">
      <c r="B19" s="105">
        <v>16</v>
      </c>
      <c r="C19" s="106" t="s">
        <v>120</v>
      </c>
      <c r="D19" s="106" t="s">
        <v>180</v>
      </c>
      <c r="E19" s="107">
        <v>43355</v>
      </c>
      <c r="F19" s="106" t="s">
        <v>132</v>
      </c>
      <c r="G19" s="106" t="s">
        <v>131</v>
      </c>
      <c r="H19" s="108">
        <v>70</v>
      </c>
    </row>
    <row r="20" spans="2:8" ht="56.25" customHeight="1" x14ac:dyDescent="0.25">
      <c r="B20" s="105">
        <v>17</v>
      </c>
      <c r="C20" s="106" t="s">
        <v>120</v>
      </c>
      <c r="D20" s="106" t="s">
        <v>180</v>
      </c>
      <c r="E20" s="107">
        <v>43357</v>
      </c>
      <c r="F20" s="106" t="s">
        <v>130</v>
      </c>
      <c r="G20" s="106" t="s">
        <v>131</v>
      </c>
      <c r="H20" s="108">
        <v>90</v>
      </c>
    </row>
    <row r="21" spans="2:8" ht="56.25" customHeight="1" x14ac:dyDescent="0.25">
      <c r="B21" s="105">
        <v>18</v>
      </c>
      <c r="C21" s="109" t="s">
        <v>181</v>
      </c>
      <c r="D21" s="106" t="s">
        <v>180</v>
      </c>
      <c r="E21" s="107">
        <v>43299</v>
      </c>
      <c r="F21" s="109" t="s">
        <v>132</v>
      </c>
      <c r="G21" s="109" t="s">
        <v>182</v>
      </c>
      <c r="H21" s="110">
        <v>90</v>
      </c>
    </row>
    <row r="22" spans="2:8" ht="56.25" customHeight="1" x14ac:dyDescent="0.25">
      <c r="B22" s="105">
        <v>19</v>
      </c>
      <c r="C22" s="109" t="s">
        <v>181</v>
      </c>
      <c r="D22" s="106" t="s">
        <v>180</v>
      </c>
      <c r="E22" s="107">
        <v>43304</v>
      </c>
      <c r="F22" s="109" t="s">
        <v>130</v>
      </c>
      <c r="G22" s="109" t="s">
        <v>182</v>
      </c>
      <c r="H22" s="110">
        <v>120</v>
      </c>
    </row>
    <row r="23" spans="2:8" ht="56.25" customHeight="1" x14ac:dyDescent="0.25">
      <c r="B23" s="105">
        <v>20</v>
      </c>
      <c r="C23" s="106" t="s">
        <v>183</v>
      </c>
      <c r="D23" s="106" t="s">
        <v>184</v>
      </c>
      <c r="E23" s="111">
        <v>43313</v>
      </c>
      <c r="F23" s="106" t="s">
        <v>145</v>
      </c>
      <c r="G23" s="106" t="s">
        <v>146</v>
      </c>
      <c r="H23" s="108">
        <v>5</v>
      </c>
    </row>
    <row r="24" spans="2:8" ht="56.25" customHeight="1" x14ac:dyDescent="0.25">
      <c r="B24" s="105">
        <v>21</v>
      </c>
      <c r="C24" s="106" t="s">
        <v>185</v>
      </c>
      <c r="D24" s="106" t="s">
        <v>184</v>
      </c>
      <c r="E24" s="111">
        <v>43314</v>
      </c>
      <c r="F24" s="106" t="s">
        <v>186</v>
      </c>
      <c r="G24" s="106" t="s">
        <v>146</v>
      </c>
      <c r="H24" s="108">
        <v>6</v>
      </c>
    </row>
    <row r="25" spans="2:8" ht="56.25" customHeight="1" x14ac:dyDescent="0.25">
      <c r="B25" s="105">
        <v>22</v>
      </c>
      <c r="C25" s="106" t="s">
        <v>187</v>
      </c>
      <c r="D25" s="106" t="s">
        <v>184</v>
      </c>
      <c r="E25" s="111">
        <v>43315</v>
      </c>
      <c r="F25" s="106" t="s">
        <v>188</v>
      </c>
      <c r="G25" s="106" t="s">
        <v>146</v>
      </c>
      <c r="H25" s="108">
        <v>13</v>
      </c>
    </row>
    <row r="26" spans="2:8" ht="52.5" customHeight="1" x14ac:dyDescent="0.25">
      <c r="B26" s="105">
        <v>23</v>
      </c>
      <c r="C26" s="106" t="s">
        <v>189</v>
      </c>
      <c r="D26" s="106" t="s">
        <v>184</v>
      </c>
      <c r="E26" s="111">
        <v>43328</v>
      </c>
      <c r="F26" s="106" t="s">
        <v>190</v>
      </c>
      <c r="G26" s="106" t="s">
        <v>146</v>
      </c>
      <c r="H26" s="108">
        <v>22</v>
      </c>
    </row>
    <row r="27" spans="2:8" ht="52.5" customHeight="1" x14ac:dyDescent="0.25">
      <c r="B27" s="105">
        <v>24</v>
      </c>
      <c r="C27" s="106" t="s">
        <v>191</v>
      </c>
      <c r="D27" s="106" t="s">
        <v>184</v>
      </c>
      <c r="E27" s="111">
        <v>43349</v>
      </c>
      <c r="F27" s="106" t="s">
        <v>145</v>
      </c>
      <c r="G27" s="106" t="s">
        <v>146</v>
      </c>
      <c r="H27" s="108">
        <v>5</v>
      </c>
    </row>
    <row r="28" spans="2:8" ht="52.5" customHeight="1" x14ac:dyDescent="0.25">
      <c r="B28" s="105">
        <v>25</v>
      </c>
      <c r="C28" s="106" t="s">
        <v>192</v>
      </c>
      <c r="D28" s="106" t="s">
        <v>193</v>
      </c>
      <c r="E28" s="107">
        <v>43334</v>
      </c>
      <c r="F28" s="106" t="s">
        <v>194</v>
      </c>
      <c r="G28" s="106" t="s">
        <v>195</v>
      </c>
      <c r="H28" s="108">
        <v>6</v>
      </c>
    </row>
    <row r="29" spans="2:8" ht="52.5" customHeight="1" x14ac:dyDescent="0.25">
      <c r="B29" s="105">
        <v>26</v>
      </c>
      <c r="C29" s="109" t="s">
        <v>196</v>
      </c>
      <c r="D29" s="109" t="s">
        <v>193</v>
      </c>
      <c r="E29" s="112">
        <v>43346</v>
      </c>
      <c r="F29" s="109" t="s">
        <v>197</v>
      </c>
      <c r="G29" s="109" t="s">
        <v>195</v>
      </c>
      <c r="H29" s="110">
        <v>31</v>
      </c>
    </row>
    <row r="30" spans="2:8" ht="52.5" customHeight="1" x14ac:dyDescent="0.25">
      <c r="B30" s="105">
        <v>27</v>
      </c>
      <c r="C30" s="106" t="s">
        <v>120</v>
      </c>
      <c r="D30" s="106" t="s">
        <v>147</v>
      </c>
      <c r="E30" s="107">
        <v>43363</v>
      </c>
      <c r="F30" s="106" t="s">
        <v>198</v>
      </c>
      <c r="G30" s="106" t="s">
        <v>137</v>
      </c>
      <c r="H30" s="108">
        <v>7</v>
      </c>
    </row>
    <row r="31" spans="2:8" ht="52.5" customHeight="1" x14ac:dyDescent="0.25">
      <c r="B31" s="105">
        <v>28</v>
      </c>
      <c r="C31" s="106" t="s">
        <v>199</v>
      </c>
      <c r="D31" s="106" t="s">
        <v>200</v>
      </c>
      <c r="E31" s="107">
        <v>43368</v>
      </c>
      <c r="F31" s="106" t="s">
        <v>201</v>
      </c>
      <c r="G31" s="106" t="s">
        <v>202</v>
      </c>
      <c r="H31" s="108">
        <v>23</v>
      </c>
    </row>
    <row r="32" spans="2:8" ht="52.5" customHeight="1" x14ac:dyDescent="0.25">
      <c r="B32" s="105">
        <v>29</v>
      </c>
      <c r="C32" s="106" t="s">
        <v>203</v>
      </c>
      <c r="D32" s="106" t="s">
        <v>200</v>
      </c>
      <c r="E32" s="107">
        <v>43293</v>
      </c>
      <c r="F32" s="106" t="s">
        <v>204</v>
      </c>
      <c r="G32" s="106" t="s">
        <v>205</v>
      </c>
      <c r="H32" s="108">
        <v>5</v>
      </c>
    </row>
    <row r="33" spans="2:8" ht="52.5" customHeight="1" x14ac:dyDescent="0.25">
      <c r="B33" s="105">
        <v>30</v>
      </c>
      <c r="C33" s="106" t="s">
        <v>206</v>
      </c>
      <c r="D33" s="106" t="s">
        <v>200</v>
      </c>
      <c r="E33" s="107">
        <v>43335</v>
      </c>
      <c r="F33" s="106" t="s">
        <v>207</v>
      </c>
      <c r="G33" s="106" t="s">
        <v>155</v>
      </c>
      <c r="H33" s="108">
        <v>65</v>
      </c>
    </row>
    <row r="34" spans="2:8" ht="52.5" customHeight="1" x14ac:dyDescent="0.25">
      <c r="B34" s="105">
        <v>31</v>
      </c>
      <c r="C34" s="106" t="s">
        <v>208</v>
      </c>
      <c r="D34" s="106" t="s">
        <v>200</v>
      </c>
      <c r="E34" s="107">
        <v>43340</v>
      </c>
      <c r="F34" s="106" t="s">
        <v>209</v>
      </c>
      <c r="G34" s="106" t="s">
        <v>210</v>
      </c>
      <c r="H34" s="108">
        <v>25</v>
      </c>
    </row>
    <row r="35" spans="2:8" ht="52.5" customHeight="1" x14ac:dyDescent="0.25">
      <c r="B35" s="105">
        <v>32</v>
      </c>
      <c r="C35" s="106" t="s">
        <v>211</v>
      </c>
      <c r="D35" s="106" t="s">
        <v>148</v>
      </c>
      <c r="E35" s="107">
        <v>43377</v>
      </c>
      <c r="F35" s="106" t="s">
        <v>212</v>
      </c>
      <c r="G35" s="106" t="s">
        <v>213</v>
      </c>
      <c r="H35" s="108">
        <v>100</v>
      </c>
    </row>
    <row r="36" spans="2:8" ht="52.5" customHeight="1" x14ac:dyDescent="0.25">
      <c r="B36" s="105">
        <v>33</v>
      </c>
      <c r="C36" s="106" t="s">
        <v>214</v>
      </c>
      <c r="D36" s="106" t="s">
        <v>148</v>
      </c>
      <c r="E36" s="107">
        <v>43384</v>
      </c>
      <c r="F36" s="106" t="s">
        <v>162</v>
      </c>
      <c r="G36" s="106" t="s">
        <v>124</v>
      </c>
      <c r="H36" s="108">
        <v>6</v>
      </c>
    </row>
    <row r="37" spans="2:8" ht="52.5" customHeight="1" x14ac:dyDescent="0.25">
      <c r="B37" s="105">
        <v>34</v>
      </c>
      <c r="C37" s="106" t="s">
        <v>159</v>
      </c>
      <c r="D37" s="106" t="s">
        <v>148</v>
      </c>
      <c r="E37" s="107">
        <v>43381</v>
      </c>
      <c r="F37" s="106" t="s">
        <v>215</v>
      </c>
      <c r="G37" s="106" t="s">
        <v>216</v>
      </c>
      <c r="H37" s="108">
        <v>60</v>
      </c>
    </row>
    <row r="38" spans="2:8" ht="52.5" customHeight="1" x14ac:dyDescent="0.25">
      <c r="B38" s="105">
        <v>35</v>
      </c>
      <c r="C38" s="106" t="s">
        <v>217</v>
      </c>
      <c r="D38" s="106" t="s">
        <v>148</v>
      </c>
      <c r="E38" s="107" t="s">
        <v>218</v>
      </c>
      <c r="F38" s="106" t="s">
        <v>219</v>
      </c>
      <c r="G38" s="106" t="s">
        <v>220</v>
      </c>
      <c r="H38" s="108">
        <v>44</v>
      </c>
    </row>
    <row r="39" spans="2:8" ht="52.5" customHeight="1" x14ac:dyDescent="0.25">
      <c r="B39" s="105">
        <v>36</v>
      </c>
      <c r="C39" s="106" t="s">
        <v>221</v>
      </c>
      <c r="D39" s="106" t="s">
        <v>222</v>
      </c>
      <c r="E39" s="107">
        <v>43399</v>
      </c>
      <c r="F39" s="106" t="s">
        <v>223</v>
      </c>
      <c r="G39" s="106" t="s">
        <v>224</v>
      </c>
      <c r="H39" s="108">
        <v>10</v>
      </c>
    </row>
    <row r="40" spans="2:8" ht="52.5" customHeight="1" x14ac:dyDescent="0.25">
      <c r="B40" s="105">
        <v>37</v>
      </c>
      <c r="C40" s="106" t="s">
        <v>120</v>
      </c>
      <c r="D40" s="106" t="s">
        <v>222</v>
      </c>
      <c r="E40" s="107">
        <v>43397</v>
      </c>
      <c r="F40" s="106" t="s">
        <v>225</v>
      </c>
      <c r="G40" s="106" t="s">
        <v>224</v>
      </c>
      <c r="H40" s="108">
        <v>3</v>
      </c>
    </row>
    <row r="41" spans="2:8" ht="52.5" customHeight="1" x14ac:dyDescent="0.25">
      <c r="B41" s="105">
        <v>38</v>
      </c>
      <c r="C41" s="106" t="s">
        <v>226</v>
      </c>
      <c r="D41" s="106" t="s">
        <v>222</v>
      </c>
      <c r="E41" s="107">
        <v>43439</v>
      </c>
      <c r="F41" s="106" t="s">
        <v>149</v>
      </c>
      <c r="G41" s="106" t="s">
        <v>150</v>
      </c>
      <c r="H41" s="108">
        <v>20</v>
      </c>
    </row>
    <row r="42" spans="2:8" ht="52.5" customHeight="1" x14ac:dyDescent="0.25">
      <c r="B42" s="105">
        <v>39</v>
      </c>
      <c r="C42" s="106" t="s">
        <v>227</v>
      </c>
      <c r="D42" s="106" t="s">
        <v>222</v>
      </c>
      <c r="E42" s="107">
        <v>43377</v>
      </c>
      <c r="F42" s="106" t="s">
        <v>228</v>
      </c>
      <c r="G42" s="106" t="s">
        <v>150</v>
      </c>
      <c r="H42" s="108">
        <v>25</v>
      </c>
    </row>
    <row r="43" spans="2:8" ht="52.5" customHeight="1" x14ac:dyDescent="0.25">
      <c r="B43" s="105">
        <v>40</v>
      </c>
      <c r="C43" s="106" t="s">
        <v>229</v>
      </c>
      <c r="D43" s="106" t="s">
        <v>135</v>
      </c>
      <c r="E43" s="107">
        <v>43390</v>
      </c>
      <c r="F43" s="106" t="s">
        <v>230</v>
      </c>
      <c r="G43" s="106" t="s">
        <v>139</v>
      </c>
      <c r="H43" s="108">
        <v>35</v>
      </c>
    </row>
    <row r="44" spans="2:8" ht="52.5" customHeight="1" x14ac:dyDescent="0.25">
      <c r="B44" s="105">
        <v>41</v>
      </c>
      <c r="C44" s="106" t="s">
        <v>231</v>
      </c>
      <c r="D44" s="106" t="s">
        <v>135</v>
      </c>
      <c r="E44" s="107">
        <v>43402</v>
      </c>
      <c r="F44" s="106" t="s">
        <v>232</v>
      </c>
      <c r="G44" s="106" t="s">
        <v>138</v>
      </c>
      <c r="H44" s="108">
        <v>40</v>
      </c>
    </row>
    <row r="45" spans="2:8" ht="52.5" customHeight="1" x14ac:dyDescent="0.25">
      <c r="B45" s="105">
        <v>42</v>
      </c>
      <c r="C45" s="106" t="s">
        <v>233</v>
      </c>
      <c r="D45" s="106" t="s">
        <v>135</v>
      </c>
      <c r="E45" s="107">
        <v>43418</v>
      </c>
      <c r="F45" s="106" t="s">
        <v>234</v>
      </c>
      <c r="G45" s="106" t="s">
        <v>138</v>
      </c>
      <c r="H45" s="108">
        <v>25</v>
      </c>
    </row>
    <row r="46" spans="2:8" ht="52.5" customHeight="1" x14ac:dyDescent="0.25">
      <c r="B46" s="105">
        <v>43</v>
      </c>
      <c r="C46" s="106" t="s">
        <v>235</v>
      </c>
      <c r="D46" s="106" t="s">
        <v>135</v>
      </c>
      <c r="E46" s="107">
        <v>43434</v>
      </c>
      <c r="F46" s="106" t="s">
        <v>236</v>
      </c>
      <c r="G46" s="106" t="s">
        <v>138</v>
      </c>
      <c r="H46" s="108">
        <v>20</v>
      </c>
    </row>
    <row r="47" spans="2:8" ht="52.5" customHeight="1" x14ac:dyDescent="0.25">
      <c r="B47" s="105">
        <v>44</v>
      </c>
      <c r="C47" s="106" t="s">
        <v>237</v>
      </c>
      <c r="D47" s="106" t="s">
        <v>148</v>
      </c>
      <c r="E47" s="107">
        <v>43377</v>
      </c>
      <c r="F47" s="106" t="s">
        <v>238</v>
      </c>
      <c r="G47" s="106" t="s">
        <v>239</v>
      </c>
      <c r="H47" s="108">
        <v>45</v>
      </c>
    </row>
    <row r="48" spans="2:8" ht="52.5" customHeight="1" x14ac:dyDescent="0.25">
      <c r="B48" s="105">
        <v>45</v>
      </c>
      <c r="C48" s="106" t="s">
        <v>237</v>
      </c>
      <c r="D48" s="106" t="s">
        <v>148</v>
      </c>
      <c r="E48" s="107">
        <v>43378</v>
      </c>
      <c r="F48" s="106" t="s">
        <v>240</v>
      </c>
      <c r="G48" s="106" t="s">
        <v>155</v>
      </c>
      <c r="H48" s="108">
        <v>55</v>
      </c>
    </row>
    <row r="49" spans="2:8" ht="52.5" customHeight="1" x14ac:dyDescent="0.25">
      <c r="B49" s="105">
        <v>46</v>
      </c>
      <c r="C49" s="106" t="s">
        <v>159</v>
      </c>
      <c r="D49" s="106" t="s">
        <v>148</v>
      </c>
      <c r="E49" s="107">
        <v>43381</v>
      </c>
      <c r="F49" s="106" t="s">
        <v>215</v>
      </c>
      <c r="G49" s="106" t="s">
        <v>216</v>
      </c>
      <c r="H49" s="108">
        <v>60</v>
      </c>
    </row>
    <row r="50" spans="2:8" ht="52.5" customHeight="1" x14ac:dyDescent="0.25">
      <c r="B50" s="105">
        <v>47</v>
      </c>
      <c r="C50" s="106" t="s">
        <v>241</v>
      </c>
      <c r="D50" s="106" t="s">
        <v>148</v>
      </c>
      <c r="E50" s="107">
        <v>43384</v>
      </c>
      <c r="F50" s="106" t="s">
        <v>162</v>
      </c>
      <c r="G50" s="106" t="s">
        <v>124</v>
      </c>
      <c r="H50" s="108">
        <v>6</v>
      </c>
    </row>
    <row r="51" spans="2:8" ht="52.5" customHeight="1" x14ac:dyDescent="0.25">
      <c r="B51" s="105">
        <v>48</v>
      </c>
      <c r="C51" s="106" t="s">
        <v>242</v>
      </c>
      <c r="D51" s="106" t="s">
        <v>148</v>
      </c>
      <c r="E51" s="107">
        <v>43402</v>
      </c>
      <c r="F51" s="106" t="s">
        <v>243</v>
      </c>
      <c r="G51" s="106" t="s">
        <v>220</v>
      </c>
      <c r="H51" s="108">
        <v>30</v>
      </c>
    </row>
    <row r="52" spans="2:8" ht="52.5" customHeight="1" x14ac:dyDescent="0.25">
      <c r="B52" s="105">
        <v>49</v>
      </c>
      <c r="C52" s="106" t="s">
        <v>242</v>
      </c>
      <c r="D52" s="106" t="s">
        <v>148</v>
      </c>
      <c r="E52" s="107">
        <v>43403</v>
      </c>
      <c r="F52" s="106" t="s">
        <v>244</v>
      </c>
      <c r="G52" s="106" t="s">
        <v>220</v>
      </c>
      <c r="H52" s="108">
        <v>14</v>
      </c>
    </row>
    <row r="53" spans="2:8" ht="52.5" customHeight="1" x14ac:dyDescent="0.25">
      <c r="B53" s="105">
        <v>50</v>
      </c>
      <c r="C53" s="106" t="s">
        <v>242</v>
      </c>
      <c r="D53" s="106" t="s">
        <v>148</v>
      </c>
      <c r="E53" s="107">
        <v>43405</v>
      </c>
      <c r="F53" s="106" t="s">
        <v>165</v>
      </c>
      <c r="G53" s="106" t="s">
        <v>166</v>
      </c>
      <c r="H53" s="108">
        <v>35</v>
      </c>
    </row>
    <row r="54" spans="2:8" ht="52.5" customHeight="1" x14ac:dyDescent="0.25">
      <c r="B54" s="105">
        <v>51</v>
      </c>
      <c r="C54" s="106" t="s">
        <v>245</v>
      </c>
      <c r="D54" s="106" t="s">
        <v>148</v>
      </c>
      <c r="E54" s="107">
        <v>43421</v>
      </c>
      <c r="F54" s="106" t="s">
        <v>162</v>
      </c>
      <c r="G54" s="106" t="s">
        <v>124</v>
      </c>
      <c r="H54" s="108">
        <v>30</v>
      </c>
    </row>
    <row r="55" spans="2:8" ht="52.5" customHeight="1" x14ac:dyDescent="0.25">
      <c r="B55" s="105">
        <v>52</v>
      </c>
      <c r="C55" s="106" t="s">
        <v>242</v>
      </c>
      <c r="D55" s="106" t="s">
        <v>148</v>
      </c>
      <c r="E55" s="107">
        <v>43428</v>
      </c>
      <c r="F55" s="106" t="s">
        <v>127</v>
      </c>
      <c r="G55" s="106" t="s">
        <v>128</v>
      </c>
      <c r="H55" s="108">
        <v>11</v>
      </c>
    </row>
    <row r="56" spans="2:8" ht="52.5" customHeight="1" x14ac:dyDescent="0.25">
      <c r="B56" s="105">
        <v>53</v>
      </c>
      <c r="C56" s="106" t="s">
        <v>246</v>
      </c>
      <c r="D56" s="106" t="s">
        <v>148</v>
      </c>
      <c r="E56" s="107">
        <v>43444</v>
      </c>
      <c r="F56" s="106" t="s">
        <v>247</v>
      </c>
      <c r="G56" s="106" t="s">
        <v>134</v>
      </c>
      <c r="H56" s="108">
        <v>5</v>
      </c>
    </row>
    <row r="57" spans="2:8" ht="52.5" customHeight="1" x14ac:dyDescent="0.25">
      <c r="B57" s="105">
        <v>54</v>
      </c>
      <c r="C57" s="106" t="s">
        <v>242</v>
      </c>
      <c r="D57" s="106" t="s">
        <v>148</v>
      </c>
      <c r="E57" s="107">
        <v>43451</v>
      </c>
      <c r="F57" s="106" t="s">
        <v>215</v>
      </c>
      <c r="G57" s="106" t="s">
        <v>216</v>
      </c>
      <c r="H57" s="108">
        <v>22</v>
      </c>
    </row>
    <row r="58" spans="2:8" ht="52.5" customHeight="1" x14ac:dyDescent="0.25">
      <c r="B58" s="105">
        <v>55</v>
      </c>
      <c r="C58" s="106" t="s">
        <v>248</v>
      </c>
      <c r="D58" s="106" t="s">
        <v>121</v>
      </c>
      <c r="E58" s="107">
        <v>43398</v>
      </c>
      <c r="F58" s="106" t="s">
        <v>122</v>
      </c>
      <c r="G58" s="106" t="s">
        <v>123</v>
      </c>
      <c r="H58" s="108">
        <v>15</v>
      </c>
    </row>
    <row r="59" spans="2:8" ht="52.5" customHeight="1" x14ac:dyDescent="0.25">
      <c r="B59" s="105">
        <v>56</v>
      </c>
      <c r="C59" s="106" t="s">
        <v>249</v>
      </c>
      <c r="D59" s="106" t="s">
        <v>121</v>
      </c>
      <c r="E59" s="107">
        <v>43420</v>
      </c>
      <c r="F59" s="106" t="s">
        <v>250</v>
      </c>
      <c r="G59" s="106" t="s">
        <v>123</v>
      </c>
      <c r="H59" s="108">
        <v>114</v>
      </c>
    </row>
    <row r="60" spans="2:8" ht="52.5" customHeight="1" x14ac:dyDescent="0.25">
      <c r="B60" s="105">
        <v>57</v>
      </c>
      <c r="C60" s="106" t="s">
        <v>248</v>
      </c>
      <c r="D60" s="106" t="s">
        <v>121</v>
      </c>
      <c r="E60" s="107">
        <v>43426</v>
      </c>
      <c r="F60" s="106" t="s">
        <v>141</v>
      </c>
      <c r="G60" s="106" t="s">
        <v>142</v>
      </c>
      <c r="H60" s="108">
        <v>19</v>
      </c>
    </row>
    <row r="61" spans="2:8" ht="52.5" customHeight="1" x14ac:dyDescent="0.25">
      <c r="B61" s="105">
        <v>58</v>
      </c>
      <c r="C61" s="106" t="s">
        <v>143</v>
      </c>
      <c r="D61" s="106" t="s">
        <v>129</v>
      </c>
      <c r="E61" s="107">
        <v>43389</v>
      </c>
      <c r="F61" s="106" t="s">
        <v>130</v>
      </c>
      <c r="G61" s="106" t="s">
        <v>131</v>
      </c>
      <c r="H61" s="108">
        <v>130</v>
      </c>
    </row>
    <row r="62" spans="2:8" ht="52.5" customHeight="1" x14ac:dyDescent="0.25">
      <c r="B62" s="105">
        <v>59</v>
      </c>
      <c r="C62" s="106" t="s">
        <v>251</v>
      </c>
      <c r="D62" s="106" t="s">
        <v>200</v>
      </c>
      <c r="E62" s="107">
        <v>43411</v>
      </c>
      <c r="F62" s="106" t="s">
        <v>204</v>
      </c>
      <c r="G62" s="106" t="s">
        <v>205</v>
      </c>
      <c r="H62" s="108">
        <v>20</v>
      </c>
    </row>
    <row r="63" spans="2:8" ht="52.5" customHeight="1" x14ac:dyDescent="0.25">
      <c r="B63" s="105">
        <v>60</v>
      </c>
      <c r="C63" s="106" t="s">
        <v>251</v>
      </c>
      <c r="D63" s="106" t="s">
        <v>200</v>
      </c>
      <c r="E63" s="107">
        <v>43434</v>
      </c>
      <c r="F63" s="106" t="s">
        <v>140</v>
      </c>
      <c r="G63" s="106" t="s">
        <v>134</v>
      </c>
      <c r="H63" s="108">
        <v>22</v>
      </c>
    </row>
    <row r="64" spans="2:8" ht="52.5" customHeight="1" x14ac:dyDescent="0.25">
      <c r="B64" s="105">
        <v>61</v>
      </c>
      <c r="C64" s="106" t="s">
        <v>251</v>
      </c>
      <c r="D64" s="106" t="s">
        <v>200</v>
      </c>
      <c r="E64" s="107">
        <v>43447</v>
      </c>
      <c r="F64" s="106" t="s">
        <v>252</v>
      </c>
      <c r="G64" s="106" t="s">
        <v>253</v>
      </c>
      <c r="H64" s="108">
        <v>31</v>
      </c>
    </row>
    <row r="65" spans="2:8" ht="52.5" customHeight="1" x14ac:dyDescent="0.25">
      <c r="B65" s="105">
        <v>62</v>
      </c>
      <c r="C65" s="106" t="s">
        <v>254</v>
      </c>
      <c r="D65" s="106" t="s">
        <v>200</v>
      </c>
      <c r="E65" s="107">
        <v>43335</v>
      </c>
      <c r="F65" s="106" t="s">
        <v>255</v>
      </c>
      <c r="G65" s="106" t="s">
        <v>144</v>
      </c>
      <c r="H65" s="108">
        <v>11</v>
      </c>
    </row>
    <row r="66" spans="2:8" ht="52.5" customHeight="1" x14ac:dyDescent="0.25">
      <c r="B66" s="105">
        <v>63</v>
      </c>
      <c r="C66" s="106" t="s">
        <v>254</v>
      </c>
      <c r="D66" s="106" t="s">
        <v>200</v>
      </c>
      <c r="E66" s="107">
        <v>43340</v>
      </c>
      <c r="F66" s="106" t="s">
        <v>256</v>
      </c>
      <c r="G66" s="106" t="s">
        <v>144</v>
      </c>
      <c r="H66" s="108">
        <v>17</v>
      </c>
    </row>
    <row r="67" spans="2:8" ht="49.5" x14ac:dyDescent="0.25">
      <c r="B67" s="105">
        <v>64</v>
      </c>
      <c r="C67" s="106" t="s">
        <v>257</v>
      </c>
      <c r="D67" s="106" t="s">
        <v>193</v>
      </c>
      <c r="E67" s="107">
        <v>43447</v>
      </c>
      <c r="F67" s="106" t="s">
        <v>258</v>
      </c>
      <c r="G67" s="106" t="s">
        <v>259</v>
      </c>
      <c r="H67" s="108">
        <v>10</v>
      </c>
    </row>
    <row r="68" spans="2:8" ht="49.5" x14ac:dyDescent="0.25">
      <c r="B68" s="105">
        <v>65</v>
      </c>
      <c r="C68" s="106" t="s">
        <v>260</v>
      </c>
      <c r="D68" s="106" t="s">
        <v>193</v>
      </c>
      <c r="E68" s="107">
        <v>43423</v>
      </c>
      <c r="F68" s="106" t="s">
        <v>258</v>
      </c>
      <c r="G68" s="106" t="s">
        <v>259</v>
      </c>
      <c r="H68" s="108">
        <v>8</v>
      </c>
    </row>
    <row r="69" spans="2:8" ht="33" x14ac:dyDescent="0.25">
      <c r="B69" s="105">
        <v>66</v>
      </c>
      <c r="C69" s="106" t="s">
        <v>261</v>
      </c>
      <c r="D69" s="106" t="s">
        <v>184</v>
      </c>
      <c r="E69" s="107">
        <v>43399</v>
      </c>
      <c r="F69" s="106" t="s">
        <v>145</v>
      </c>
      <c r="G69" s="106" t="s">
        <v>146</v>
      </c>
      <c r="H69" s="108">
        <v>12</v>
      </c>
    </row>
    <row r="70" spans="2:8" ht="33" x14ac:dyDescent="0.25">
      <c r="B70" s="105">
        <v>67</v>
      </c>
      <c r="C70" s="106" t="s">
        <v>262</v>
      </c>
      <c r="D70" s="106" t="s">
        <v>184</v>
      </c>
      <c r="E70" s="107">
        <v>43405</v>
      </c>
      <c r="F70" s="106" t="s">
        <v>145</v>
      </c>
      <c r="G70" s="106" t="s">
        <v>146</v>
      </c>
      <c r="H70" s="108">
        <v>30</v>
      </c>
    </row>
  </sheetData>
  <dataValidations count="1">
    <dataValidation type="list" allowBlank="1" showInputMessage="1" showErrorMessage="1" sqref="C5 C12:C20 C23:C28 C30:C31 C35 C38:C40 C58:C61 C43 C47:C48 C67:C70">
      <formula1>Jornadas</formula1>
    </dataValidation>
  </dataValidations>
  <printOptions horizontalCentered="1"/>
  <pageMargins left="0.70866141732283472" right="0.70866141732283472" top="0.74803149606299213" bottom="0.74803149606299213" header="0.31496062992125984" footer="0.31496062992125984"/>
  <pageSetup scale="3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showGridLines="0" topLeftCell="B1" zoomScale="60" zoomScaleNormal="60" workbookViewId="0">
      <selection activeCell="D10" sqref="D10"/>
    </sheetView>
  </sheetViews>
  <sheetFormatPr baseColWidth="10" defaultRowHeight="60.75" customHeight="1" x14ac:dyDescent="0.3"/>
  <cols>
    <col min="1" max="1" width="0" style="114" hidden="1" customWidth="1"/>
    <col min="2" max="2" width="11.42578125" style="114"/>
    <col min="3" max="3" width="45.140625" style="114" customWidth="1"/>
    <col min="4" max="4" width="62.140625" style="115" customWidth="1"/>
    <col min="5" max="5" width="44.42578125" style="115" customWidth="1"/>
    <col min="6" max="6" width="62.140625" style="115" customWidth="1"/>
    <col min="7" max="7" width="39.7109375" style="114" customWidth="1"/>
    <col min="8" max="8" width="30.85546875" style="114" customWidth="1"/>
    <col min="9" max="16384" width="11.42578125" style="114"/>
  </cols>
  <sheetData>
    <row r="1" spans="1:8" ht="34.5" customHeight="1" x14ac:dyDescent="0.3"/>
    <row r="2" spans="1:8" ht="60.75" customHeight="1" x14ac:dyDescent="0.3">
      <c r="B2" s="116" t="s">
        <v>263</v>
      </c>
      <c r="C2" s="116" t="s">
        <v>264</v>
      </c>
      <c r="D2" s="116" t="s">
        <v>265</v>
      </c>
      <c r="E2" s="116" t="s">
        <v>266</v>
      </c>
      <c r="F2" s="116" t="s">
        <v>267</v>
      </c>
      <c r="G2" s="116" t="s">
        <v>268</v>
      </c>
      <c r="H2" s="116" t="s">
        <v>269</v>
      </c>
    </row>
    <row r="3" spans="1:8" ht="60.75" customHeight="1" x14ac:dyDescent="0.3">
      <c r="B3" s="117">
        <v>1</v>
      </c>
      <c r="C3" s="118" t="s">
        <v>276</v>
      </c>
      <c r="D3" s="119" t="s">
        <v>277</v>
      </c>
      <c r="E3" s="118" t="s">
        <v>148</v>
      </c>
      <c r="F3" s="120" t="s">
        <v>270</v>
      </c>
      <c r="G3" s="121" t="s">
        <v>329</v>
      </c>
      <c r="H3" s="122">
        <v>0</v>
      </c>
    </row>
    <row r="4" spans="1:8" s="123" customFormat="1" ht="81" customHeight="1" x14ac:dyDescent="0.3">
      <c r="A4" s="114"/>
      <c r="B4" s="117">
        <v>2</v>
      </c>
      <c r="C4" s="118" t="s">
        <v>278</v>
      </c>
      <c r="D4" s="119" t="s">
        <v>279</v>
      </c>
      <c r="E4" s="118" t="s">
        <v>148</v>
      </c>
      <c r="F4" s="120" t="s">
        <v>270</v>
      </c>
      <c r="G4" s="121" t="s">
        <v>330</v>
      </c>
      <c r="H4" s="122">
        <v>108280000</v>
      </c>
    </row>
    <row r="5" spans="1:8" s="123" customFormat="1" ht="81" customHeight="1" x14ac:dyDescent="0.3">
      <c r="A5" s="114"/>
      <c r="B5" s="117">
        <v>3</v>
      </c>
      <c r="C5" s="124" t="s">
        <v>280</v>
      </c>
      <c r="D5" s="119" t="s">
        <v>281</v>
      </c>
      <c r="E5" s="118" t="s">
        <v>148</v>
      </c>
      <c r="F5" s="120" t="s">
        <v>270</v>
      </c>
      <c r="G5" s="121" t="s">
        <v>331</v>
      </c>
      <c r="H5" s="122">
        <v>204888225</v>
      </c>
    </row>
    <row r="6" spans="1:8" s="123" customFormat="1" ht="60.75" customHeight="1" x14ac:dyDescent="0.3">
      <c r="A6" s="114"/>
      <c r="B6" s="117">
        <v>4</v>
      </c>
      <c r="C6" s="118" t="s">
        <v>282</v>
      </c>
      <c r="D6" s="119" t="s">
        <v>283</v>
      </c>
      <c r="E6" s="118" t="s">
        <v>148</v>
      </c>
      <c r="F6" s="120" t="s">
        <v>270</v>
      </c>
      <c r="G6" s="121" t="s">
        <v>332</v>
      </c>
      <c r="H6" s="122">
        <v>0</v>
      </c>
    </row>
    <row r="7" spans="1:8" s="123" customFormat="1" ht="60.75" customHeight="1" x14ac:dyDescent="0.3">
      <c r="A7" s="114"/>
      <c r="B7" s="117">
        <v>5</v>
      </c>
      <c r="C7" s="125" t="s">
        <v>284</v>
      </c>
      <c r="D7" s="119" t="s">
        <v>285</v>
      </c>
      <c r="E7" s="121" t="s">
        <v>135</v>
      </c>
      <c r="F7" s="120" t="s">
        <v>270</v>
      </c>
      <c r="G7" s="118" t="s">
        <v>333</v>
      </c>
      <c r="H7" s="122">
        <v>111420233</v>
      </c>
    </row>
    <row r="8" spans="1:8" s="123" customFormat="1" ht="60.75" customHeight="1" x14ac:dyDescent="0.3">
      <c r="A8" s="114"/>
      <c r="B8" s="117">
        <v>6</v>
      </c>
      <c r="C8" s="124" t="s">
        <v>286</v>
      </c>
      <c r="D8" s="119" t="s">
        <v>287</v>
      </c>
      <c r="E8" s="118" t="s">
        <v>148</v>
      </c>
      <c r="F8" s="120" t="s">
        <v>270</v>
      </c>
      <c r="G8" s="121" t="s">
        <v>271</v>
      </c>
      <c r="H8" s="122">
        <v>0</v>
      </c>
    </row>
    <row r="9" spans="1:8" s="123" customFormat="1" ht="60.75" customHeight="1" x14ac:dyDescent="0.3">
      <c r="A9" s="114"/>
      <c r="B9" s="117">
        <v>7</v>
      </c>
      <c r="C9" s="124" t="s">
        <v>288</v>
      </c>
      <c r="D9" s="119" t="s">
        <v>289</v>
      </c>
      <c r="E9" s="118" t="s">
        <v>148</v>
      </c>
      <c r="F9" s="120" t="s">
        <v>270</v>
      </c>
      <c r="G9" s="121" t="s">
        <v>334</v>
      </c>
      <c r="H9" s="122">
        <v>19450430</v>
      </c>
    </row>
    <row r="10" spans="1:8" s="123" customFormat="1" ht="60.75" customHeight="1" x14ac:dyDescent="0.3">
      <c r="A10" s="114"/>
      <c r="B10" s="117">
        <v>8</v>
      </c>
      <c r="C10" s="118" t="s">
        <v>290</v>
      </c>
      <c r="D10" s="119" t="s">
        <v>291</v>
      </c>
      <c r="E10" s="121" t="s">
        <v>135</v>
      </c>
      <c r="F10" s="120" t="s">
        <v>270</v>
      </c>
      <c r="G10" s="118" t="s">
        <v>335</v>
      </c>
      <c r="H10" s="122">
        <v>0</v>
      </c>
    </row>
    <row r="11" spans="1:8" s="123" customFormat="1" ht="60.75" customHeight="1" x14ac:dyDescent="0.3">
      <c r="A11" s="114"/>
      <c r="B11" s="117">
        <v>9</v>
      </c>
      <c r="C11" s="118" t="s">
        <v>292</v>
      </c>
      <c r="D11" s="119" t="s">
        <v>293</v>
      </c>
      <c r="E11" s="118" t="s">
        <v>148</v>
      </c>
      <c r="F11" s="120" t="s">
        <v>270</v>
      </c>
      <c r="G11" s="121" t="s">
        <v>334</v>
      </c>
      <c r="H11" s="122">
        <v>101840000</v>
      </c>
    </row>
    <row r="12" spans="1:8" ht="60.75" customHeight="1" x14ac:dyDescent="0.3">
      <c r="B12" s="117">
        <v>10</v>
      </c>
      <c r="C12" s="118" t="s">
        <v>294</v>
      </c>
      <c r="D12" s="119" t="s">
        <v>295</v>
      </c>
      <c r="E12" s="121" t="s">
        <v>135</v>
      </c>
      <c r="F12" s="120" t="s">
        <v>270</v>
      </c>
      <c r="G12" s="118" t="s">
        <v>336</v>
      </c>
      <c r="H12" s="122">
        <v>0</v>
      </c>
    </row>
    <row r="13" spans="1:8" ht="60.75" customHeight="1" x14ac:dyDescent="0.3">
      <c r="B13" s="117">
        <v>11</v>
      </c>
      <c r="C13" s="118" t="s">
        <v>296</v>
      </c>
      <c r="D13" s="119" t="s">
        <v>297</v>
      </c>
      <c r="E13" s="118" t="s">
        <v>133</v>
      </c>
      <c r="F13" s="120" t="s">
        <v>270</v>
      </c>
      <c r="G13" s="121" t="s">
        <v>272</v>
      </c>
      <c r="H13" s="122">
        <v>121775529</v>
      </c>
    </row>
    <row r="14" spans="1:8" ht="60.75" customHeight="1" x14ac:dyDescent="0.3">
      <c r="B14" s="117">
        <v>12</v>
      </c>
      <c r="C14" s="118" t="s">
        <v>298</v>
      </c>
      <c r="D14" s="119" t="s">
        <v>299</v>
      </c>
      <c r="E14" s="118" t="s">
        <v>148</v>
      </c>
      <c r="F14" s="120" t="s">
        <v>270</v>
      </c>
      <c r="G14" s="121" t="s">
        <v>329</v>
      </c>
      <c r="H14" s="122">
        <v>0</v>
      </c>
    </row>
    <row r="15" spans="1:8" ht="60.75" customHeight="1" x14ac:dyDescent="0.3">
      <c r="B15" s="117">
        <v>13</v>
      </c>
      <c r="C15" s="118" t="s">
        <v>300</v>
      </c>
      <c r="D15" s="119" t="s">
        <v>301</v>
      </c>
      <c r="E15" s="118" t="s">
        <v>133</v>
      </c>
      <c r="F15" s="120" t="s">
        <v>270</v>
      </c>
      <c r="G15" s="121" t="s">
        <v>337</v>
      </c>
      <c r="H15" s="122">
        <v>0</v>
      </c>
    </row>
    <row r="16" spans="1:8" ht="60.75" customHeight="1" x14ac:dyDescent="0.3">
      <c r="B16" s="117">
        <v>14</v>
      </c>
      <c r="C16" s="118" t="s">
        <v>302</v>
      </c>
      <c r="D16" s="119" t="s">
        <v>303</v>
      </c>
      <c r="E16" s="118" t="s">
        <v>133</v>
      </c>
      <c r="F16" s="120" t="s">
        <v>270</v>
      </c>
      <c r="G16" s="121" t="s">
        <v>338</v>
      </c>
      <c r="H16" s="122">
        <v>0</v>
      </c>
    </row>
    <row r="17" spans="1:8" ht="60.75" customHeight="1" x14ac:dyDescent="0.3">
      <c r="B17" s="117">
        <v>15</v>
      </c>
      <c r="C17" s="126" t="s">
        <v>304</v>
      </c>
      <c r="D17" s="119" t="s">
        <v>305</v>
      </c>
      <c r="E17" s="118" t="s">
        <v>275</v>
      </c>
      <c r="F17" s="120" t="s">
        <v>270</v>
      </c>
      <c r="G17" s="121" t="s">
        <v>339</v>
      </c>
      <c r="H17" s="122">
        <v>0</v>
      </c>
    </row>
    <row r="18" spans="1:8" ht="60.75" customHeight="1" x14ac:dyDescent="0.3">
      <c r="B18" s="117">
        <v>16</v>
      </c>
      <c r="C18" s="126" t="s">
        <v>306</v>
      </c>
      <c r="D18" s="119" t="s">
        <v>307</v>
      </c>
      <c r="E18" s="118" t="s">
        <v>135</v>
      </c>
      <c r="F18" s="120" t="s">
        <v>270</v>
      </c>
      <c r="G18" s="121" t="s">
        <v>340</v>
      </c>
      <c r="H18" s="122">
        <v>0</v>
      </c>
    </row>
    <row r="19" spans="1:8" ht="60.75" customHeight="1" x14ac:dyDescent="0.3">
      <c r="B19" s="117">
        <v>17</v>
      </c>
      <c r="C19" s="126" t="s">
        <v>308</v>
      </c>
      <c r="D19" s="119" t="s">
        <v>309</v>
      </c>
      <c r="E19" s="118" t="s">
        <v>135</v>
      </c>
      <c r="F19" s="120" t="s">
        <v>270</v>
      </c>
      <c r="G19" s="121" t="s">
        <v>274</v>
      </c>
      <c r="H19" s="122">
        <v>0</v>
      </c>
    </row>
    <row r="20" spans="1:8" ht="60.75" customHeight="1" x14ac:dyDescent="0.3">
      <c r="B20" s="117">
        <v>18</v>
      </c>
      <c r="C20" s="126" t="s">
        <v>310</v>
      </c>
      <c r="D20" s="119" t="s">
        <v>311</v>
      </c>
      <c r="E20" s="118" t="s">
        <v>135</v>
      </c>
      <c r="F20" s="120" t="s">
        <v>270</v>
      </c>
      <c r="G20" s="121" t="s">
        <v>341</v>
      </c>
      <c r="H20" s="122">
        <v>0</v>
      </c>
    </row>
    <row r="21" spans="1:8" ht="85.5" customHeight="1" x14ac:dyDescent="0.3">
      <c r="B21" s="117">
        <v>19</v>
      </c>
      <c r="C21" s="126" t="s">
        <v>312</v>
      </c>
      <c r="D21" s="119" t="s">
        <v>313</v>
      </c>
      <c r="E21" s="118" t="s">
        <v>135</v>
      </c>
      <c r="F21" s="120" t="s">
        <v>270</v>
      </c>
      <c r="G21" s="121" t="s">
        <v>342</v>
      </c>
      <c r="H21" s="122">
        <v>0</v>
      </c>
    </row>
    <row r="22" spans="1:8" ht="60.75" customHeight="1" x14ac:dyDescent="0.3">
      <c r="B22" s="117">
        <v>20</v>
      </c>
      <c r="C22" s="126" t="s">
        <v>314</v>
      </c>
      <c r="D22" s="119" t="s">
        <v>315</v>
      </c>
      <c r="E22" s="118" t="s">
        <v>135</v>
      </c>
      <c r="F22" s="120" t="s">
        <v>270</v>
      </c>
      <c r="G22" s="121" t="s">
        <v>343</v>
      </c>
      <c r="H22" s="122">
        <v>0</v>
      </c>
    </row>
    <row r="23" spans="1:8" s="123" customFormat="1" ht="60.75" customHeight="1" x14ac:dyDescent="0.3">
      <c r="A23" s="114"/>
      <c r="B23" s="117">
        <v>21</v>
      </c>
      <c r="C23" s="126" t="s">
        <v>316</v>
      </c>
      <c r="D23" s="119" t="s">
        <v>317</v>
      </c>
      <c r="E23" s="118" t="s">
        <v>148</v>
      </c>
      <c r="F23" s="120" t="s">
        <v>270</v>
      </c>
      <c r="G23" s="121" t="s">
        <v>344</v>
      </c>
      <c r="H23" s="122">
        <v>0</v>
      </c>
    </row>
    <row r="24" spans="1:8" s="127" customFormat="1" ht="60.75" customHeight="1" x14ac:dyDescent="0.3">
      <c r="A24" s="114"/>
      <c r="B24" s="117">
        <v>22</v>
      </c>
      <c r="C24" s="118"/>
      <c r="D24" s="118" t="s">
        <v>318</v>
      </c>
      <c r="E24" s="118" t="s">
        <v>275</v>
      </c>
      <c r="F24" s="120" t="s">
        <v>270</v>
      </c>
      <c r="G24" s="121" t="s">
        <v>345</v>
      </c>
      <c r="H24" s="122">
        <v>0</v>
      </c>
    </row>
    <row r="25" spans="1:8" ht="60.75" customHeight="1" x14ac:dyDescent="0.3">
      <c r="B25" s="117">
        <v>23</v>
      </c>
      <c r="C25" s="121" t="s">
        <v>319</v>
      </c>
      <c r="D25" s="121" t="s">
        <v>320</v>
      </c>
      <c r="E25" s="121" t="s">
        <v>135</v>
      </c>
      <c r="F25" s="120" t="s">
        <v>270</v>
      </c>
      <c r="G25" s="118" t="s">
        <v>273</v>
      </c>
      <c r="H25" s="122">
        <v>17292300</v>
      </c>
    </row>
    <row r="26" spans="1:8" ht="40.5" customHeight="1" x14ac:dyDescent="0.3">
      <c r="B26" s="117">
        <v>24</v>
      </c>
      <c r="C26" s="118" t="s">
        <v>321</v>
      </c>
      <c r="D26" s="124" t="s">
        <v>322</v>
      </c>
      <c r="E26" s="118" t="s">
        <v>147</v>
      </c>
      <c r="F26" s="120" t="s">
        <v>270</v>
      </c>
      <c r="G26" s="121" t="s">
        <v>346</v>
      </c>
      <c r="H26" s="122">
        <v>0</v>
      </c>
    </row>
    <row r="27" spans="1:8" ht="40.5" customHeight="1" x14ac:dyDescent="0.3">
      <c r="B27" s="117">
        <v>25</v>
      </c>
      <c r="C27" s="118"/>
      <c r="D27" s="118" t="s">
        <v>323</v>
      </c>
      <c r="E27" s="118" t="s">
        <v>147</v>
      </c>
      <c r="F27" s="120" t="s">
        <v>270</v>
      </c>
      <c r="G27" s="121" t="s">
        <v>347</v>
      </c>
      <c r="H27" s="122">
        <v>0</v>
      </c>
    </row>
    <row r="28" spans="1:8" ht="60.75" customHeight="1" x14ac:dyDescent="0.3">
      <c r="B28" s="117">
        <v>26</v>
      </c>
      <c r="C28" s="121" t="s">
        <v>324</v>
      </c>
      <c r="D28" s="118" t="s">
        <v>325</v>
      </c>
      <c r="E28" s="118" t="s">
        <v>148</v>
      </c>
      <c r="F28" s="120" t="s">
        <v>270</v>
      </c>
      <c r="G28" s="121" t="s">
        <v>334</v>
      </c>
      <c r="H28" s="122">
        <v>21065580</v>
      </c>
    </row>
    <row r="29" spans="1:8" ht="60.75" customHeight="1" x14ac:dyDescent="0.3">
      <c r="B29" s="117">
        <v>27</v>
      </c>
      <c r="C29" s="118" t="s">
        <v>326</v>
      </c>
      <c r="D29" s="118" t="s">
        <v>327</v>
      </c>
      <c r="E29" s="118" t="s">
        <v>148</v>
      </c>
      <c r="F29" s="120" t="s">
        <v>270</v>
      </c>
      <c r="G29" s="121" t="s">
        <v>348</v>
      </c>
      <c r="H29" s="122">
        <v>0</v>
      </c>
    </row>
    <row r="30" spans="1:8" ht="60.75" customHeight="1" x14ac:dyDescent="0.3">
      <c r="B30" s="117">
        <v>28</v>
      </c>
      <c r="C30" s="126"/>
      <c r="D30" s="118" t="s">
        <v>328</v>
      </c>
      <c r="E30" s="118" t="s">
        <v>133</v>
      </c>
      <c r="F30" s="120" t="s">
        <v>270</v>
      </c>
      <c r="G30" s="121" t="s">
        <v>338</v>
      </c>
      <c r="H30" s="122">
        <v>0</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P27"/>
  <sheetViews>
    <sheetView topLeftCell="L2" workbookViewId="0">
      <selection activeCell="N9" sqref="N9"/>
    </sheetView>
  </sheetViews>
  <sheetFormatPr baseColWidth="10" defaultRowHeight="16.5" x14ac:dyDescent="0.3"/>
  <cols>
    <col min="1" max="1" width="2.85546875" style="128" customWidth="1"/>
    <col min="2" max="2" width="40.7109375" style="128" customWidth="1"/>
    <col min="3" max="3" width="48.5703125" style="128" customWidth="1"/>
    <col min="4" max="7" width="4.85546875" style="128" customWidth="1"/>
    <col min="8" max="11" width="6.7109375" style="128" customWidth="1"/>
    <col min="12" max="12" width="38.42578125" style="128" customWidth="1"/>
    <col min="13" max="13" width="26.7109375" style="128" customWidth="1"/>
    <col min="14" max="14" width="39.7109375" style="128" customWidth="1"/>
    <col min="15" max="15" width="25.7109375" style="128" customWidth="1"/>
    <col min="16" max="16" width="52.140625" style="128" customWidth="1"/>
    <col min="17" max="16384" width="11.42578125" style="128"/>
  </cols>
  <sheetData>
    <row r="2" spans="2:16" ht="66" x14ac:dyDescent="0.3">
      <c r="B2" s="240"/>
      <c r="C2" s="242" t="s">
        <v>355</v>
      </c>
      <c r="D2" s="242"/>
      <c r="E2" s="242"/>
      <c r="F2" s="242"/>
      <c r="G2" s="242"/>
      <c r="H2" s="242"/>
      <c r="I2" s="242"/>
      <c r="J2" s="242"/>
      <c r="K2" s="242"/>
      <c r="L2" s="242"/>
      <c r="M2" s="242"/>
      <c r="N2" s="242"/>
      <c r="O2" s="242"/>
      <c r="P2" s="129" t="s">
        <v>356</v>
      </c>
    </row>
    <row r="3" spans="2:16" x14ac:dyDescent="0.3">
      <c r="B3" s="241"/>
      <c r="C3" s="243"/>
      <c r="D3" s="243"/>
      <c r="E3" s="243"/>
      <c r="F3" s="243"/>
      <c r="G3" s="243"/>
      <c r="H3" s="243"/>
      <c r="I3" s="243"/>
      <c r="J3" s="243"/>
      <c r="K3" s="243"/>
      <c r="L3" s="243"/>
      <c r="M3" s="243"/>
      <c r="N3" s="243"/>
      <c r="O3" s="243"/>
      <c r="P3" s="130" t="s">
        <v>86</v>
      </c>
    </row>
    <row r="4" spans="2:16" x14ac:dyDescent="0.3">
      <c r="B4" s="241"/>
      <c r="C4" s="243"/>
      <c r="D4" s="243"/>
      <c r="E4" s="243"/>
      <c r="F4" s="243"/>
      <c r="G4" s="243"/>
      <c r="H4" s="243"/>
      <c r="I4" s="243"/>
      <c r="J4" s="243"/>
      <c r="K4" s="243"/>
      <c r="L4" s="243"/>
      <c r="M4" s="243"/>
      <c r="N4" s="243"/>
      <c r="O4" s="243"/>
      <c r="P4" s="131" t="s">
        <v>87</v>
      </c>
    </row>
    <row r="5" spans="2:16" x14ac:dyDescent="0.3">
      <c r="B5" s="228" t="s">
        <v>71</v>
      </c>
      <c r="C5" s="244" t="s">
        <v>72</v>
      </c>
      <c r="D5" s="228" t="s">
        <v>357</v>
      </c>
      <c r="E5" s="228"/>
      <c r="F5" s="228"/>
      <c r="G5" s="228"/>
      <c r="H5" s="228" t="s">
        <v>358</v>
      </c>
      <c r="I5" s="228"/>
      <c r="J5" s="228"/>
      <c r="K5" s="228"/>
      <c r="L5" s="245" t="s">
        <v>359</v>
      </c>
      <c r="M5" s="246"/>
      <c r="N5" s="247"/>
      <c r="O5" s="228" t="s">
        <v>360</v>
      </c>
      <c r="P5" s="228" t="s">
        <v>361</v>
      </c>
    </row>
    <row r="6" spans="2:16" x14ac:dyDescent="0.3">
      <c r="B6" s="228"/>
      <c r="C6" s="244"/>
      <c r="D6" s="132" t="s">
        <v>362</v>
      </c>
      <c r="E6" s="132" t="s">
        <v>363</v>
      </c>
      <c r="F6" s="132" t="s">
        <v>364</v>
      </c>
      <c r="G6" s="132" t="s">
        <v>365</v>
      </c>
      <c r="H6" s="132" t="s">
        <v>362</v>
      </c>
      <c r="I6" s="132" t="s">
        <v>363</v>
      </c>
      <c r="J6" s="132" t="s">
        <v>364</v>
      </c>
      <c r="K6" s="132" t="s">
        <v>365</v>
      </c>
      <c r="L6" s="133" t="s">
        <v>366</v>
      </c>
      <c r="M6" s="134" t="s">
        <v>367</v>
      </c>
      <c r="N6" s="135" t="s">
        <v>16</v>
      </c>
      <c r="O6" s="228"/>
      <c r="P6" s="228"/>
    </row>
    <row r="7" spans="2:16" s="141" customFormat="1" ht="82.5" x14ac:dyDescent="0.3">
      <c r="B7" s="229" t="s">
        <v>368</v>
      </c>
      <c r="C7" s="232" t="s">
        <v>90</v>
      </c>
      <c r="D7" s="136">
        <v>3</v>
      </c>
      <c r="E7" s="136">
        <v>3</v>
      </c>
      <c r="F7" s="136">
        <v>3</v>
      </c>
      <c r="G7" s="136">
        <v>3</v>
      </c>
      <c r="H7" s="137"/>
      <c r="I7" s="137"/>
      <c r="J7" s="137"/>
      <c r="K7" s="137"/>
      <c r="L7" s="138" t="s">
        <v>369</v>
      </c>
      <c r="M7" s="138" t="s">
        <v>370</v>
      </c>
      <c r="N7" s="139" t="s">
        <v>371</v>
      </c>
      <c r="O7" s="140" t="s">
        <v>372</v>
      </c>
      <c r="P7" s="235" t="s">
        <v>373</v>
      </c>
    </row>
    <row r="8" spans="2:16" s="141" customFormat="1" ht="82.5" x14ac:dyDescent="0.3">
      <c r="B8" s="230"/>
      <c r="C8" s="233"/>
      <c r="D8" s="136">
        <v>3</v>
      </c>
      <c r="E8" s="136">
        <v>3</v>
      </c>
      <c r="F8" s="136">
        <v>3</v>
      </c>
      <c r="G8" s="136">
        <v>3</v>
      </c>
      <c r="H8" s="142"/>
      <c r="I8" s="142"/>
      <c r="J8" s="142"/>
      <c r="K8" s="142"/>
      <c r="L8" s="138" t="s">
        <v>369</v>
      </c>
      <c r="M8" s="138" t="s">
        <v>370</v>
      </c>
      <c r="N8" s="139" t="s">
        <v>371</v>
      </c>
      <c r="O8" s="140" t="s">
        <v>374</v>
      </c>
      <c r="P8" s="236"/>
    </row>
    <row r="9" spans="2:16" s="141" customFormat="1" ht="82.5" x14ac:dyDescent="0.3">
      <c r="B9" s="230"/>
      <c r="C9" s="233"/>
      <c r="D9" s="136">
        <v>3</v>
      </c>
      <c r="E9" s="136">
        <v>3</v>
      </c>
      <c r="F9" s="136">
        <v>3</v>
      </c>
      <c r="G9" s="136">
        <v>3</v>
      </c>
      <c r="H9" s="142"/>
      <c r="I9" s="142"/>
      <c r="J9" s="142"/>
      <c r="K9" s="142"/>
      <c r="L9" s="138" t="s">
        <v>369</v>
      </c>
      <c r="M9" s="138" t="s">
        <v>370</v>
      </c>
      <c r="N9" s="139" t="s">
        <v>371</v>
      </c>
      <c r="O9" s="140" t="s">
        <v>375</v>
      </c>
      <c r="P9" s="236"/>
    </row>
    <row r="10" spans="2:16" s="141" customFormat="1" ht="82.5" x14ac:dyDescent="0.3">
      <c r="B10" s="230"/>
      <c r="C10" s="233"/>
      <c r="D10" s="136">
        <v>3</v>
      </c>
      <c r="E10" s="136">
        <v>3</v>
      </c>
      <c r="F10" s="136">
        <v>3</v>
      </c>
      <c r="G10" s="136">
        <v>3</v>
      </c>
      <c r="H10" s="142"/>
      <c r="I10" s="142"/>
      <c r="J10" s="142"/>
      <c r="K10" s="142"/>
      <c r="L10" s="138" t="s">
        <v>369</v>
      </c>
      <c r="M10" s="138" t="s">
        <v>370</v>
      </c>
      <c r="N10" s="139" t="s">
        <v>371</v>
      </c>
      <c r="O10" s="140" t="s">
        <v>376</v>
      </c>
      <c r="P10" s="236"/>
    </row>
    <row r="11" spans="2:16" s="141" customFormat="1" ht="82.5" x14ac:dyDescent="0.3">
      <c r="B11" s="230"/>
      <c r="C11" s="233"/>
      <c r="D11" s="143">
        <v>2</v>
      </c>
      <c r="E11" s="143">
        <v>2</v>
      </c>
      <c r="F11" s="143">
        <v>2</v>
      </c>
      <c r="G11" s="143">
        <v>2</v>
      </c>
      <c r="H11" s="142"/>
      <c r="I11" s="142"/>
      <c r="J11" s="142"/>
      <c r="K11" s="142"/>
      <c r="L11" s="138" t="s">
        <v>369</v>
      </c>
      <c r="M11" s="138" t="s">
        <v>370</v>
      </c>
      <c r="N11" s="139" t="s">
        <v>377</v>
      </c>
      <c r="O11" s="140" t="s">
        <v>378</v>
      </c>
      <c r="P11" s="236"/>
    </row>
    <row r="12" spans="2:16" s="141" customFormat="1" ht="82.5" x14ac:dyDescent="0.3">
      <c r="B12" s="230"/>
      <c r="C12" s="233"/>
      <c r="D12" s="143">
        <v>2</v>
      </c>
      <c r="E12" s="143">
        <v>2</v>
      </c>
      <c r="F12" s="143">
        <v>2</v>
      </c>
      <c r="G12" s="143">
        <v>2</v>
      </c>
      <c r="H12" s="142"/>
      <c r="I12" s="142"/>
      <c r="J12" s="142"/>
      <c r="K12" s="142"/>
      <c r="L12" s="138" t="s">
        <v>369</v>
      </c>
      <c r="M12" s="138" t="s">
        <v>370</v>
      </c>
      <c r="N12" s="139" t="s">
        <v>377</v>
      </c>
      <c r="O12" s="140" t="s">
        <v>379</v>
      </c>
      <c r="P12" s="236"/>
    </row>
    <row r="13" spans="2:16" s="141" customFormat="1" ht="82.5" x14ac:dyDescent="0.3">
      <c r="B13" s="230"/>
      <c r="C13" s="233"/>
      <c r="D13" s="143">
        <v>1</v>
      </c>
      <c r="E13" s="143">
        <v>1</v>
      </c>
      <c r="F13" s="143">
        <v>1</v>
      </c>
      <c r="G13" s="143">
        <v>1</v>
      </c>
      <c r="H13" s="142"/>
      <c r="I13" s="142"/>
      <c r="J13" s="142"/>
      <c r="K13" s="142"/>
      <c r="L13" s="138" t="s">
        <v>369</v>
      </c>
      <c r="M13" s="138" t="s">
        <v>370</v>
      </c>
      <c r="N13" s="139" t="s">
        <v>380</v>
      </c>
      <c r="O13" s="140" t="s">
        <v>381</v>
      </c>
      <c r="P13" s="236"/>
    </row>
    <row r="14" spans="2:16" s="141" customFormat="1" ht="82.5" x14ac:dyDescent="0.3">
      <c r="B14" s="230"/>
      <c r="C14" s="234"/>
      <c r="D14" s="143">
        <v>1</v>
      </c>
      <c r="E14" s="143">
        <v>1</v>
      </c>
      <c r="F14" s="143">
        <v>1</v>
      </c>
      <c r="G14" s="143">
        <v>1</v>
      </c>
      <c r="H14" s="142"/>
      <c r="I14" s="142"/>
      <c r="J14" s="142"/>
      <c r="K14" s="142"/>
      <c r="L14" s="138" t="s">
        <v>369</v>
      </c>
      <c r="M14" s="138" t="s">
        <v>370</v>
      </c>
      <c r="N14" s="139" t="s">
        <v>380</v>
      </c>
      <c r="O14" s="140" t="s">
        <v>382</v>
      </c>
      <c r="P14" s="237"/>
    </row>
    <row r="15" spans="2:16" s="141" customFormat="1" ht="166.5" x14ac:dyDescent="0.3">
      <c r="B15" s="230"/>
      <c r="C15" s="238" t="s">
        <v>91</v>
      </c>
      <c r="D15" s="143">
        <v>3</v>
      </c>
      <c r="E15" s="143">
        <v>3</v>
      </c>
      <c r="F15" s="143">
        <v>3</v>
      </c>
      <c r="G15" s="142"/>
      <c r="H15" s="142"/>
      <c r="I15" s="142"/>
      <c r="J15" s="142"/>
      <c r="K15" s="142"/>
      <c r="L15" s="138" t="s">
        <v>112</v>
      </c>
      <c r="M15" s="138" t="s">
        <v>383</v>
      </c>
      <c r="N15" s="153" t="s">
        <v>384</v>
      </c>
      <c r="O15" s="140" t="s">
        <v>372</v>
      </c>
      <c r="P15" s="239" t="s">
        <v>385</v>
      </c>
    </row>
    <row r="16" spans="2:16" s="141" customFormat="1" ht="166.5" x14ac:dyDescent="0.3">
      <c r="B16" s="230"/>
      <c r="C16" s="233"/>
      <c r="D16" s="143">
        <v>3</v>
      </c>
      <c r="E16" s="143">
        <v>3</v>
      </c>
      <c r="F16" s="143">
        <v>3</v>
      </c>
      <c r="G16" s="142"/>
      <c r="H16" s="142"/>
      <c r="I16" s="142"/>
      <c r="J16" s="142"/>
      <c r="K16" s="142"/>
      <c r="L16" s="138" t="s">
        <v>112</v>
      </c>
      <c r="M16" s="138" t="s">
        <v>383</v>
      </c>
      <c r="N16" s="153" t="s">
        <v>384</v>
      </c>
      <c r="O16" s="140" t="s">
        <v>374</v>
      </c>
      <c r="P16" s="236"/>
    </row>
    <row r="17" spans="2:16" s="141" customFormat="1" ht="166.5" x14ac:dyDescent="0.3">
      <c r="B17" s="230"/>
      <c r="C17" s="233"/>
      <c r="D17" s="143">
        <v>3</v>
      </c>
      <c r="E17" s="143">
        <v>3</v>
      </c>
      <c r="F17" s="143">
        <v>3</v>
      </c>
      <c r="G17" s="142"/>
      <c r="H17" s="142"/>
      <c r="I17" s="142"/>
      <c r="J17" s="142"/>
      <c r="K17" s="142"/>
      <c r="L17" s="138" t="s">
        <v>112</v>
      </c>
      <c r="M17" s="138" t="s">
        <v>383</v>
      </c>
      <c r="N17" s="153" t="s">
        <v>384</v>
      </c>
      <c r="O17" s="140" t="s">
        <v>375</v>
      </c>
      <c r="P17" s="236"/>
    </row>
    <row r="18" spans="2:16" s="141" customFormat="1" ht="166.5" x14ac:dyDescent="0.3">
      <c r="B18" s="230"/>
      <c r="C18" s="233"/>
      <c r="D18" s="143">
        <v>3</v>
      </c>
      <c r="E18" s="143">
        <v>3</v>
      </c>
      <c r="F18" s="143">
        <v>3</v>
      </c>
      <c r="G18" s="142"/>
      <c r="H18" s="142"/>
      <c r="I18" s="142"/>
      <c r="J18" s="142"/>
      <c r="K18" s="142"/>
      <c r="L18" s="138" t="s">
        <v>112</v>
      </c>
      <c r="M18" s="138" t="s">
        <v>383</v>
      </c>
      <c r="N18" s="153" t="s">
        <v>384</v>
      </c>
      <c r="O18" s="140" t="s">
        <v>376</v>
      </c>
      <c r="P18" s="236"/>
    </row>
    <row r="19" spans="2:16" s="141" customFormat="1" ht="166.5" x14ac:dyDescent="0.3">
      <c r="B19" s="230"/>
      <c r="C19" s="233"/>
      <c r="D19" s="143">
        <v>2</v>
      </c>
      <c r="E19" s="143">
        <v>2</v>
      </c>
      <c r="F19" s="143">
        <v>2</v>
      </c>
      <c r="G19" s="142"/>
      <c r="H19" s="142"/>
      <c r="I19" s="142"/>
      <c r="J19" s="142"/>
      <c r="K19" s="142"/>
      <c r="L19" s="138" t="s">
        <v>112</v>
      </c>
      <c r="M19" s="138" t="s">
        <v>383</v>
      </c>
      <c r="N19" s="153" t="s">
        <v>386</v>
      </c>
      <c r="O19" s="140" t="s">
        <v>378</v>
      </c>
      <c r="P19" s="236"/>
    </row>
    <row r="20" spans="2:16" s="141" customFormat="1" ht="166.5" x14ac:dyDescent="0.3">
      <c r="B20" s="230"/>
      <c r="C20" s="233"/>
      <c r="D20" s="143">
        <v>2</v>
      </c>
      <c r="E20" s="143">
        <v>2</v>
      </c>
      <c r="F20" s="143">
        <v>2</v>
      </c>
      <c r="G20" s="142"/>
      <c r="H20" s="142"/>
      <c r="I20" s="142"/>
      <c r="J20" s="142"/>
      <c r="K20" s="142"/>
      <c r="L20" s="138" t="s">
        <v>112</v>
      </c>
      <c r="M20" s="138" t="s">
        <v>383</v>
      </c>
      <c r="N20" s="153" t="s">
        <v>386</v>
      </c>
      <c r="O20" s="140" t="s">
        <v>379</v>
      </c>
      <c r="P20" s="236"/>
    </row>
    <row r="21" spans="2:16" s="141" customFormat="1" ht="166.5" x14ac:dyDescent="0.3">
      <c r="B21" s="230"/>
      <c r="C21" s="233"/>
      <c r="D21" s="143">
        <v>2</v>
      </c>
      <c r="E21" s="143">
        <v>2</v>
      </c>
      <c r="F21" s="143">
        <v>2</v>
      </c>
      <c r="G21" s="142"/>
      <c r="H21" s="142"/>
      <c r="I21" s="142"/>
      <c r="J21" s="142"/>
      <c r="K21" s="142"/>
      <c r="L21" s="138" t="s">
        <v>112</v>
      </c>
      <c r="M21" s="138" t="s">
        <v>383</v>
      </c>
      <c r="N21" s="153" t="s">
        <v>386</v>
      </c>
      <c r="O21" s="140" t="s">
        <v>381</v>
      </c>
      <c r="P21" s="236"/>
    </row>
    <row r="22" spans="2:16" s="141" customFormat="1" ht="166.5" x14ac:dyDescent="0.3">
      <c r="B22" s="230"/>
      <c r="C22" s="234"/>
      <c r="D22" s="143">
        <v>2</v>
      </c>
      <c r="E22" s="143">
        <v>2</v>
      </c>
      <c r="F22" s="143">
        <v>2</v>
      </c>
      <c r="G22" s="142"/>
      <c r="H22" s="142"/>
      <c r="I22" s="142"/>
      <c r="J22" s="142"/>
      <c r="K22" s="142"/>
      <c r="L22" s="138" t="s">
        <v>112</v>
      </c>
      <c r="M22" s="138" t="s">
        <v>383</v>
      </c>
      <c r="N22" s="153" t="s">
        <v>386</v>
      </c>
      <c r="O22" s="140" t="s">
        <v>382</v>
      </c>
      <c r="P22" s="237"/>
    </row>
    <row r="23" spans="2:16" s="141" customFormat="1" ht="99" x14ac:dyDescent="0.3">
      <c r="B23" s="231"/>
      <c r="C23" s="144" t="s">
        <v>92</v>
      </c>
      <c r="D23" s="137"/>
      <c r="E23" s="137">
        <v>1</v>
      </c>
      <c r="F23" s="137"/>
      <c r="G23" s="137">
        <v>1</v>
      </c>
      <c r="H23" s="137"/>
      <c r="I23" s="137"/>
      <c r="J23" s="137"/>
      <c r="K23" s="137"/>
      <c r="L23" s="138" t="s">
        <v>387</v>
      </c>
      <c r="M23" s="138" t="s">
        <v>388</v>
      </c>
      <c r="N23" s="139" t="s">
        <v>389</v>
      </c>
      <c r="O23" s="140" t="s">
        <v>353</v>
      </c>
      <c r="P23" s="145" t="s">
        <v>390</v>
      </c>
    </row>
    <row r="24" spans="2:16" ht="82.5" x14ac:dyDescent="0.3">
      <c r="B24" s="145" t="s">
        <v>391</v>
      </c>
      <c r="C24" s="144" t="s">
        <v>93</v>
      </c>
      <c r="D24" s="137">
        <v>1</v>
      </c>
      <c r="E24" s="137">
        <v>1</v>
      </c>
      <c r="F24" s="137">
        <v>1</v>
      </c>
      <c r="G24" s="137">
        <v>1</v>
      </c>
      <c r="H24" s="137"/>
      <c r="I24" s="137"/>
      <c r="J24" s="137"/>
      <c r="K24" s="137"/>
      <c r="L24" s="138" t="s">
        <v>351</v>
      </c>
      <c r="M24" s="138" t="s">
        <v>392</v>
      </c>
      <c r="N24" s="146" t="s">
        <v>393</v>
      </c>
      <c r="O24" s="140"/>
      <c r="P24" s="147" t="s">
        <v>394</v>
      </c>
    </row>
    <row r="25" spans="2:16" x14ac:dyDescent="0.3">
      <c r="B25" s="148"/>
      <c r="C25" s="148"/>
      <c r="D25" s="148"/>
      <c r="E25" s="148"/>
      <c r="F25" s="148"/>
      <c r="G25" s="148"/>
      <c r="H25" s="148"/>
      <c r="I25" s="148"/>
      <c r="J25" s="148"/>
      <c r="K25" s="148"/>
      <c r="L25" s="148"/>
      <c r="M25" s="148"/>
      <c r="N25" s="148"/>
      <c r="O25" s="148"/>
      <c r="P25" s="148"/>
    </row>
    <row r="26" spans="2:16" ht="51.75" x14ac:dyDescent="0.3">
      <c r="B26" s="149" t="s">
        <v>395</v>
      </c>
      <c r="D26" s="226" t="s">
        <v>396</v>
      </c>
      <c r="E26" s="226"/>
      <c r="F26" s="226"/>
      <c r="G26" s="226"/>
      <c r="H26" s="226"/>
      <c r="I26" s="226"/>
      <c r="J26" s="226"/>
      <c r="K26" s="226"/>
      <c r="L26" s="148"/>
      <c r="M26" s="150"/>
      <c r="N26" s="150"/>
      <c r="O26" s="150"/>
      <c r="P26" s="150"/>
    </row>
    <row r="27" spans="2:16" ht="34.5" x14ac:dyDescent="0.3">
      <c r="B27" s="151" t="s">
        <v>70</v>
      </c>
      <c r="D27" s="227" t="s">
        <v>397</v>
      </c>
      <c r="E27" s="227"/>
      <c r="F27" s="227"/>
      <c r="G27" s="227"/>
      <c r="H27" s="227"/>
      <c r="I27" s="227"/>
      <c r="J27" s="227"/>
      <c r="K27" s="227"/>
      <c r="L27" s="148"/>
      <c r="M27" s="152"/>
      <c r="N27" s="152"/>
      <c r="O27" s="152"/>
      <c r="P27" s="152"/>
    </row>
  </sheetData>
  <mergeCells count="16">
    <mergeCell ref="B2:B4"/>
    <mergeCell ref="C2:O4"/>
    <mergeCell ref="B5:B6"/>
    <mergeCell ref="C5:C6"/>
    <mergeCell ref="D5:G5"/>
    <mergeCell ref="H5:K5"/>
    <mergeCell ref="L5:N5"/>
    <mergeCell ref="O5:O6"/>
    <mergeCell ref="D26:K26"/>
    <mergeCell ref="D27:K27"/>
    <mergeCell ref="P5:P6"/>
    <mergeCell ref="B7:B23"/>
    <mergeCell ref="C7:C14"/>
    <mergeCell ref="P7:P14"/>
    <mergeCell ref="C15:C22"/>
    <mergeCell ref="P15:P2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2</vt:i4>
      </vt:variant>
    </vt:vector>
  </HeadingPairs>
  <TitlesOfParts>
    <vt:vector size="9" baseType="lpstr">
      <vt:lpstr>estruct ficha tecn indicadores</vt:lpstr>
      <vt:lpstr>estructura medicion indicadores</vt:lpstr>
      <vt:lpstr>soporte medición</vt:lpstr>
      <vt:lpstr>Anexo programación</vt:lpstr>
      <vt:lpstr>Anexo jornadas de oferta</vt:lpstr>
      <vt:lpstr>Anexo apoyo proyectos</vt:lpstr>
      <vt:lpstr>plan de trabajo 2018 </vt:lpstr>
      <vt:lpstr>'estruct ficha tecn indicadores'!Área_de_impresión</vt:lpstr>
      <vt:lpstr>'estructura medicion indicadores'!Área_de_impresión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Luz Marina Acosta Alvarez</cp:lastModifiedBy>
  <cp:lastPrinted>2013-04-01T16:52:55Z</cp:lastPrinted>
  <dcterms:created xsi:type="dcterms:W3CDTF">2007-03-27T20:35:29Z</dcterms:created>
  <dcterms:modified xsi:type="dcterms:W3CDTF">2019-02-15T15:03:10Z</dcterms:modified>
</cp:coreProperties>
</file>